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13_ncr:1_{EDF8664A-1DC4-44A4-8075-F621E88BFC6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ustainable Water Service App" sheetId="5" r:id="rId1"/>
    <sheet name="Data" sheetId="6" state="hidden" r:id="rId2"/>
    <sheet name="Chart Data" sheetId="4" state="hidden" r:id="rId3"/>
  </sheets>
  <definedNames>
    <definedName name="ColumnTitle2">#REF!</definedName>
    <definedName name="ColumnTitleRegion1..B11.1">#REF!</definedName>
    <definedName name="ColumnTitleRegion2..B13.1">#REF!</definedName>
    <definedName name="ColumnTitleRegion3..B15.1">#REF!</definedName>
    <definedName name="ColumnTitleRegion4..B19.1">#REF!</definedName>
    <definedName name="_xlnm.Print_Area" localSheetId="0">'Sustainable Water Service App'!$A$1:$J$47</definedName>
    <definedName name="RowTitleRegion1..C9">#REF!</definedName>
    <definedName name="RowTitleRegion1..E14">#REF!</definedName>
    <definedName name="RowTitleRegion2..F9">#REF!</definedName>
    <definedName name="Tax">#REF!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5" l="1"/>
  <c r="D25" i="5" l="1"/>
  <c r="E25" i="5" l="1"/>
  <c r="F12" i="5"/>
  <c r="G12" i="5" s="1"/>
  <c r="E27" i="5" s="1"/>
  <c r="F7" i="6"/>
  <c r="E28" i="5" l="1"/>
  <c r="G28" i="5" s="1"/>
  <c r="C7" i="4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<sst xmlns="http://schemas.openxmlformats.org/spreadsheetml/2006/main" count="54" uniqueCount="53">
  <si>
    <t>Name</t>
  </si>
  <si>
    <t>Total</t>
  </si>
  <si>
    <t>Date</t>
  </si>
  <si>
    <t>Project Information</t>
  </si>
  <si>
    <t>Project Name</t>
  </si>
  <si>
    <t>Main Contact Name</t>
  </si>
  <si>
    <t>Main Contact Email</t>
  </si>
  <si>
    <t>Main Contact Phone</t>
  </si>
  <si>
    <t>Zoning Category</t>
  </si>
  <si>
    <t>Development Information</t>
  </si>
  <si>
    <t>Business Description</t>
  </si>
  <si>
    <t>Total Development size (sq ft)</t>
  </si>
  <si>
    <t>Account #</t>
  </si>
  <si>
    <t>Indoor Water Use</t>
  </si>
  <si>
    <t>Address or APN</t>
  </si>
  <si>
    <t>Affliation</t>
  </si>
  <si>
    <t>Reviewer Notes</t>
  </si>
  <si>
    <t>To be completed by Water Resources &amp; Conservation Coordinator</t>
  </si>
  <si>
    <t>Sustainable Water Service Application</t>
  </si>
  <si>
    <t>Zoning options</t>
  </si>
  <si>
    <t>Commercial</t>
  </si>
  <si>
    <t>Industrial</t>
  </si>
  <si>
    <t>Public Facility</t>
  </si>
  <si>
    <t>GP/1000 sq ft</t>
  </si>
  <si>
    <t>Tier 1 Allocation</t>
  </si>
  <si>
    <t>All Planned Buildings (sq ft)</t>
  </si>
  <si>
    <t>Maximum Tier 1 Use (gallons per day per 1,000 sq ft building)</t>
  </si>
  <si>
    <t>Annual Allocation (kgal)</t>
  </si>
  <si>
    <t>Daily Allocation (gallons)</t>
  </si>
  <si>
    <t>Meter Size (inches)</t>
  </si>
  <si>
    <t>3 inch meter</t>
  </si>
  <si>
    <t>DO NOT CHANGE ANYTHING HERE</t>
  </si>
  <si>
    <t>Helpful sites</t>
  </si>
  <si>
    <t>https://www.pcworld.com/article/2971613/excel-logical-formulas-5-simple-if-statements-to-get-started.html</t>
  </si>
  <si>
    <t>https://exceljet.net/formula/value-exists-in-a-range</t>
  </si>
  <si>
    <t>Estimated Annual Water Use (kgal)</t>
  </si>
  <si>
    <t>Verified Annual Water Use (kgal)</t>
  </si>
  <si>
    <r>
      <t xml:space="preserve">Is </t>
    </r>
    <r>
      <rPr>
        <u/>
        <sz val="11"/>
        <color theme="1" tint="0.34998626667073579"/>
        <rFont val="Arial"/>
        <family val="2"/>
        <scheme val="minor"/>
      </rPr>
      <t>estimated</t>
    </r>
    <r>
      <rPr>
        <sz val="11"/>
        <color theme="1" tint="0.34998626667073579"/>
        <rFont val="Arial"/>
        <family val="2"/>
        <scheme val="minor"/>
      </rPr>
      <t xml:space="preserve"> annual water use more than Tier 1 allocation?</t>
    </r>
  </si>
  <si>
    <r>
      <t xml:space="preserve">Is </t>
    </r>
    <r>
      <rPr>
        <u/>
        <sz val="11"/>
        <color theme="1" tint="0.34998626667073579"/>
        <rFont val="Arial"/>
        <family val="2"/>
        <scheme val="minor"/>
      </rPr>
      <t>verified</t>
    </r>
    <r>
      <rPr>
        <sz val="11"/>
        <color theme="1" tint="0.34998626667073579"/>
        <rFont val="Arial"/>
        <family val="2"/>
        <scheme val="minor"/>
      </rPr>
      <t xml:space="preserve"> annual water use more than Tier 1 allocation?</t>
    </r>
  </si>
  <si>
    <t>https://support.office.com/en-us/article/and-function-5f19b2e8-e1df-4408-897a-ce285a19e9d9</t>
  </si>
  <si>
    <t>Select zoning category</t>
  </si>
  <si>
    <t>NA - Future Meters</t>
  </si>
  <si>
    <t xml:space="preserve">- - - - - - - - - - - - - - - - - - - - - - - - -  Do not complete anything past this point - - - - - - - - - - - - - - - - - - - - - - - - - </t>
  </si>
  <si>
    <t>Acknowledged By</t>
  </si>
  <si>
    <t>Signature</t>
  </si>
  <si>
    <t>Contact number</t>
  </si>
  <si>
    <t>Annual Allocation</t>
  </si>
  <si>
    <t>https://www.howtogeek.com/357597/how-to-protect-cells-from-editing-in-microsoft-excel/</t>
  </si>
  <si>
    <t>I understand that I will be limited to following annual Tier 1 water allocation. Additionally, if I exceed this allocation, I understand that there are penalties per Sec 66-10 of Town Code:</t>
  </si>
  <si>
    <t>NA</t>
  </si>
  <si>
    <t>Per Gilbert's Sustainable Water Allocation Policy (Sec 66-10 of Town Code, Ordinance 2737) all multiple and large meter user, "MLM user,"are required to complete a Sustainable Water Service Application form to determine water use allocations. Please attach a copy of your completed MLM User Form  to this form submission.</t>
  </si>
  <si>
    <t>For questions, contact: Jeremiah Churchill - Water Resources &amp; Conservation Coordinator</t>
  </si>
  <si>
    <t>Office: 602.856.6930  Email: Jeremiah.churchill@gilbertaz.gov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</si>
</sst>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1" formatCode="_(* #,##0_);_(* \(#,##0\);_(* &quot;-&quot;_);_(@_)"/>
    <numFmt numFmtId="164" formatCode="[&lt;=9999999]###\-####;\(###\)\ ###\-####"/>
    <numFmt numFmtId="165" formatCode="0.0"/>
  </numFmts>
  <fonts count="16" x14ac:knownFonts="1">
    <font>
      <sz val="11"/>
      <color theme="1" tint="0.34998626667073579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22"/>
      <color theme="1" tint="0.34998626667073579"/>
      <name val="Arial Black"/>
      <family val="2"/>
    </font>
    <font>
      <sz val="14"/>
      <color theme="1" tint="0.34998626667073579"/>
      <name val="Arial Black"/>
      <family val="2"/>
    </font>
    <font>
      <b/>
      <sz val="14"/>
      <color theme="1" tint="0.34998626667073579"/>
      <name val="Arial Black"/>
      <family val="2"/>
    </font>
    <font>
      <u/>
      <sz val="11"/>
      <color theme="1" tint="0.349986266670735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ck">
        <color theme="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horizontal="left" wrapText="1"/>
    </xf>
    <xf numFmtId="0" fontId="2" fillId="0" borderId="2" applyNumberFormat="0" applyFill="0" applyProtection="0">
      <alignment vertical="center"/>
    </xf>
    <xf numFmtId="0" fontId="4" fillId="0" borderId="0" applyNumberFormat="0" applyFill="0" applyBorder="0" applyProtection="0"/>
    <xf numFmtId="0" fontId="9" fillId="0" borderId="2">
      <alignment horizontal="left"/>
    </xf>
    <xf numFmtId="0" fontId="7" fillId="0" borderId="3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7" fontId="6" fillId="0" borderId="0" applyFont="0" applyFill="0" applyBorder="0" applyProtection="0">
      <alignment horizontal="left"/>
    </xf>
    <xf numFmtId="41" fontId="6" fillId="0" borderId="0" applyFont="0" applyFill="0" applyBorder="0" applyAlignment="0" applyProtection="0"/>
    <xf numFmtId="7" fontId="6" fillId="0" borderId="0" applyFont="0" applyFill="0" applyBorder="0" applyProtection="0">
      <alignment horizontal="right"/>
    </xf>
    <xf numFmtId="7" fontId="5" fillId="2" borderId="1" applyAlignment="0" applyProtection="0"/>
    <xf numFmtId="10" fontId="6" fillId="0" borderId="0" applyFont="0" applyFill="0" applyBorder="0" applyProtection="0">
      <alignment horizontal="right"/>
    </xf>
    <xf numFmtId="0" fontId="6" fillId="0" borderId="0" applyNumberFormat="0" applyFont="0" applyFill="0" applyBorder="0">
      <alignment horizontal="right" wrapText="1" indent="1"/>
    </xf>
    <xf numFmtId="0" fontId="6" fillId="0" borderId="0">
      <alignment horizontal="left" vertical="top" wrapText="1"/>
    </xf>
    <xf numFmtId="0" fontId="5" fillId="0" borderId="0">
      <alignment horizontal="right" indent="1"/>
    </xf>
    <xf numFmtId="164" fontId="6" fillId="0" borderId="0" applyFont="0" applyFill="0" applyBorder="0" applyAlignment="0">
      <alignment horizontal="left" wrapText="1"/>
    </xf>
    <xf numFmtId="14" fontId="6" fillId="0" borderId="0" applyFont="0" applyFill="0" applyBorder="0" applyAlignment="0">
      <alignment horizontal="left" wrapText="1"/>
    </xf>
    <xf numFmtId="0" fontId="8" fillId="0" borderId="1" applyNumberFormat="0" applyFont="0" applyFill="0" applyAlignment="0" applyProtection="0"/>
    <xf numFmtId="0" fontId="6" fillId="0" borderId="5" applyNumberFormat="0" applyProtection="0">
      <alignment vertical="top" wrapText="1"/>
    </xf>
    <xf numFmtId="0" fontId="6" fillId="0" borderId="0">
      <alignment horizontal="right" indent="1"/>
    </xf>
    <xf numFmtId="0" fontId="1" fillId="0" borderId="0">
      <alignment horizontal="left" vertical="center" wrapText="1"/>
    </xf>
  </cellStyleXfs>
  <cellXfs count="75">
    <xf numFmtId="0" fontId="0" fillId="0" borderId="0" xfId="0">
      <alignment horizontal="left" wrapText="1"/>
    </xf>
    <xf numFmtId="0" fontId="3" fillId="0" borderId="0" xfId="0" applyFont="1">
      <alignment horizontal="left" wrapText="1"/>
    </xf>
    <xf numFmtId="0" fontId="9" fillId="0" borderId="2" xfId="3">
      <alignment horizontal="left"/>
    </xf>
    <xf numFmtId="0" fontId="0" fillId="0" borderId="0" xfId="0">
      <alignment horizontal="left" wrapText="1"/>
    </xf>
    <xf numFmtId="0" fontId="7" fillId="0" borderId="3" xfId="4">
      <alignment horizontal="left"/>
    </xf>
    <xf numFmtId="0" fontId="0" fillId="0" borderId="0" xfId="0">
      <alignment horizontal="left" wrapText="1"/>
    </xf>
    <xf numFmtId="0" fontId="0" fillId="0" borderId="0" xfId="13" applyFont="1" applyAlignment="1">
      <alignment vertical="top" wrapText="1"/>
    </xf>
    <xf numFmtId="0" fontId="0" fillId="0" borderId="0" xfId="13" applyFont="1" applyBorder="1" applyAlignment="1">
      <alignment vertical="top" wrapText="1"/>
    </xf>
    <xf numFmtId="0" fontId="0" fillId="0" borderId="0" xfId="0" applyBorder="1">
      <alignment horizontal="left" wrapText="1"/>
    </xf>
    <xf numFmtId="0" fontId="14" fillId="0" borderId="2" xfId="3" applyFont="1">
      <alignment horizontal="left"/>
    </xf>
    <xf numFmtId="0" fontId="6" fillId="0" borderId="2" xfId="3" applyFont="1">
      <alignment horizontal="left"/>
    </xf>
    <xf numFmtId="0" fontId="13" fillId="0" borderId="0" xfId="2" applyFont="1"/>
    <xf numFmtId="0" fontId="0" fillId="0" borderId="0" xfId="13" applyFont="1" applyBorder="1" applyAlignment="1">
      <alignment horizontal="center" vertical="top" wrapText="1"/>
    </xf>
    <xf numFmtId="14" fontId="0" fillId="0" borderId="0" xfId="16" applyFont="1" applyBorder="1">
      <alignment horizontal="left" wrapText="1"/>
    </xf>
    <xf numFmtId="0" fontId="0" fillId="0" borderId="2" xfId="3" applyFont="1">
      <alignment horizontal="left"/>
    </xf>
    <xf numFmtId="0" fontId="0" fillId="0" borderId="0" xfId="0" applyFont="1">
      <alignment horizontal="left" wrapText="1"/>
    </xf>
    <xf numFmtId="0" fontId="12" fillId="0" borderId="0" xfId="0" applyFont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7" fillId="0" borderId="0" xfId="4" applyBorder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4" fillId="0" borderId="0" xfId="3" applyFont="1" applyBorder="1">
      <alignment horizontal="left"/>
    </xf>
    <xf numFmtId="0" fontId="9" fillId="0" borderId="0" xfId="3" applyBorder="1">
      <alignment horizontal="left"/>
    </xf>
    <xf numFmtId="0" fontId="7" fillId="0" borderId="0" xfId="0" applyFont="1">
      <alignment horizontal="left" wrapText="1"/>
    </xf>
    <xf numFmtId="0" fontId="6" fillId="0" borderId="0" xfId="3" applyFont="1" applyBorder="1">
      <alignment horizontal="left"/>
    </xf>
    <xf numFmtId="0" fontId="6" fillId="0" borderId="0" xfId="13" applyBorder="1" applyAlignment="1">
      <alignment vertical="top" wrapText="1"/>
    </xf>
    <xf numFmtId="0" fontId="0" fillId="3" borderId="0" xfId="13" applyFont="1" applyFill="1" applyAlignment="1">
      <alignment vertical="top" wrapText="1"/>
    </xf>
    <xf numFmtId="0" fontId="0" fillId="3" borderId="0" xfId="13" applyFont="1" applyFill="1" applyBorder="1" applyAlignment="1">
      <alignment vertical="top" wrapText="1"/>
    </xf>
    <xf numFmtId="165" fontId="0" fillId="0" borderId="0" xfId="13" applyNumberFormat="1" applyFont="1" applyBorder="1" applyAlignment="1">
      <alignment vertical="top" wrapText="1"/>
    </xf>
    <xf numFmtId="0" fontId="0" fillId="0" borderId="0" xfId="0" applyAlignment="1">
      <alignment horizontal="left"/>
    </xf>
    <xf numFmtId="0" fontId="7" fillId="3" borderId="0" xfId="0" applyFont="1" applyFill="1">
      <alignment horizontal="left" wrapText="1"/>
    </xf>
    <xf numFmtId="0" fontId="7" fillId="3" borderId="0" xfId="0" applyFont="1" applyFill="1" applyAlignment="1">
      <alignment horizontal="left"/>
    </xf>
    <xf numFmtId="0" fontId="6" fillId="0" borderId="0" xfId="5" applyAlignment="1">
      <alignment horizontal="left"/>
    </xf>
    <xf numFmtId="0" fontId="0" fillId="0" borderId="0" xfId="13" applyFont="1" applyFill="1" applyAlignment="1">
      <alignment vertical="top" wrapText="1"/>
    </xf>
    <xf numFmtId="165" fontId="10" fillId="0" borderId="0" xfId="13" applyNumberFormat="1" applyFont="1" applyBorder="1" applyAlignment="1">
      <alignment vertical="top"/>
    </xf>
    <xf numFmtId="0" fontId="7" fillId="0" borderId="0" xfId="4" applyBorder="1" applyAlignment="1">
      <alignment horizontal="center"/>
    </xf>
    <xf numFmtId="0" fontId="7" fillId="0" borderId="0" xfId="4" quotePrefix="1" applyBorder="1" applyAlignment="1">
      <alignment horizontal="center"/>
    </xf>
    <xf numFmtId="37" fontId="0" fillId="0" borderId="0" xfId="7" applyFont="1" applyAlignment="1">
      <alignment horizontal="right"/>
    </xf>
    <xf numFmtId="0" fontId="0" fillId="0" borderId="0" xfId="0" applyAlignment="1">
      <alignment horizontal="right" wrapText="1"/>
    </xf>
    <xf numFmtId="0" fontId="11" fillId="0" borderId="0" xfId="13" applyFont="1" applyFill="1" applyAlignment="1">
      <alignment vertical="top"/>
    </xf>
    <xf numFmtId="0" fontId="7" fillId="0" borderId="0" xfId="4" quotePrefix="1" applyBorder="1" applyAlignment="1"/>
    <xf numFmtId="0" fontId="7" fillId="0" borderId="0" xfId="4" applyFill="1" applyBorder="1">
      <alignment horizontal="left"/>
    </xf>
    <xf numFmtId="0" fontId="0" fillId="0" borderId="0" xfId="13" applyFont="1" applyBorder="1" applyAlignment="1">
      <alignment wrapText="1"/>
    </xf>
    <xf numFmtId="14" fontId="0" fillId="0" borderId="0" xfId="16" applyFont="1" applyBorder="1" applyProtection="1">
      <alignment horizontal="left" wrapText="1"/>
      <protection locked="0"/>
    </xf>
    <xf numFmtId="0" fontId="13" fillId="0" borderId="0" xfId="2" applyFont="1"/>
    <xf numFmtId="0" fontId="0" fillId="0" borderId="6" xfId="13" applyFont="1" applyFill="1" applyBorder="1" applyAlignment="1" applyProtection="1">
      <alignment wrapText="1"/>
      <protection locked="0"/>
    </xf>
    <xf numFmtId="0" fontId="0" fillId="0" borderId="6" xfId="13" applyFont="1" applyBorder="1" applyAlignment="1" applyProtection="1">
      <alignment horizontal="left" wrapText="1"/>
    </xf>
    <xf numFmtId="37" fontId="0" fillId="0" borderId="0" xfId="7" applyFont="1" applyAlignment="1" applyProtection="1">
      <alignment horizontal="right"/>
      <protection locked="0"/>
    </xf>
    <xf numFmtId="0" fontId="0" fillId="0" borderId="6" xfId="13" applyFont="1" applyBorder="1" applyAlignment="1" applyProtection="1">
      <alignment horizontal="right" vertical="top" wrapText="1"/>
      <protection locked="0"/>
    </xf>
    <xf numFmtId="0" fontId="0" fillId="0" borderId="6" xfId="13" applyFont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 wrapText="1"/>
    </xf>
    <xf numFmtId="0" fontId="0" fillId="0" borderId="6" xfId="13" applyFont="1" applyBorder="1" applyAlignment="1" applyProtection="1">
      <alignment horizontal="center" vertical="center" textRotation="45" wrapText="1"/>
      <protection locked="0"/>
    </xf>
    <xf numFmtId="0" fontId="0" fillId="0" borderId="0" xfId="0" applyAlignment="1">
      <alignment horizontal="center" vertical="top" wrapText="1"/>
    </xf>
    <xf numFmtId="0" fontId="0" fillId="0" borderId="0" xfId="13" applyFont="1" applyBorder="1" applyAlignment="1">
      <alignment horizontal="left" vertical="top" wrapText="1"/>
    </xf>
    <xf numFmtId="0" fontId="7" fillId="0" borderId="3" xfId="4">
      <alignment horizontal="left"/>
    </xf>
    <xf numFmtId="0" fontId="0" fillId="0" borderId="4" xfId="13" applyFont="1" applyBorder="1" applyAlignment="1">
      <alignment horizontal="left" vertical="top" wrapText="1"/>
    </xf>
    <xf numFmtId="0" fontId="0" fillId="4" borderId="1" xfId="13" applyFont="1" applyFill="1" applyBorder="1" applyAlignment="1" applyProtection="1">
      <alignment horizontal="center" vertical="top" wrapText="1"/>
      <protection locked="0"/>
    </xf>
    <xf numFmtId="0" fontId="0" fillId="0" borderId="10" xfId="13" applyFont="1" applyBorder="1" applyAlignment="1" applyProtection="1">
      <alignment horizontal="center" vertical="center" wrapText="1"/>
      <protection locked="0"/>
    </xf>
    <xf numFmtId="0" fontId="0" fillId="0" borderId="11" xfId="13" applyFont="1" applyBorder="1" applyAlignment="1" applyProtection="1">
      <alignment horizontal="center" vertical="center" wrapText="1"/>
      <protection locked="0"/>
    </xf>
    <xf numFmtId="0" fontId="0" fillId="0" borderId="12" xfId="13" applyFont="1" applyBorder="1" applyAlignment="1" applyProtection="1">
      <alignment horizontal="center" vertical="center" wrapText="1"/>
      <protection locked="0"/>
    </xf>
    <xf numFmtId="0" fontId="0" fillId="0" borderId="4" xfId="13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 vertical="top" wrapText="1"/>
    </xf>
    <xf numFmtId="0" fontId="7" fillId="0" borderId="0" xfId="4" quotePrefix="1" applyBorder="1" applyAlignment="1">
      <alignment horizontal="center"/>
    </xf>
    <xf numFmtId="0" fontId="0" fillId="0" borderId="1" xfId="0" applyBorder="1" applyProtection="1">
      <alignment horizontal="left" wrapText="1"/>
      <protection locked="0"/>
    </xf>
    <xf numFmtId="14" fontId="0" fillId="0" borderId="1" xfId="16" applyFont="1" applyBorder="1" applyProtection="1">
      <alignment horizontal="left" wrapText="1"/>
      <protection locked="0"/>
    </xf>
    <xf numFmtId="0" fontId="0" fillId="0" borderId="2" xfId="0" applyBorder="1" applyAlignment="1">
      <alignment horizontal="left" vertical="top" wrapText="1"/>
    </xf>
    <xf numFmtId="0" fontId="13" fillId="0" borderId="0" xfId="2" applyFont="1"/>
    <xf numFmtId="0" fontId="0" fillId="0" borderId="8" xfId="13" applyFont="1" applyBorder="1" applyAlignment="1" applyProtection="1">
      <alignment horizontal="center" vertical="top" wrapText="1"/>
      <protection locked="0"/>
    </xf>
    <xf numFmtId="0" fontId="0" fillId="0" borderId="9" xfId="13" applyFont="1" applyBorder="1" applyAlignment="1" applyProtection="1">
      <alignment horizontal="center" vertical="top" wrapText="1"/>
      <protection locked="0"/>
    </xf>
    <xf numFmtId="0" fontId="0" fillId="0" borderId="6" xfId="13" applyFont="1" applyBorder="1" applyAlignment="1" applyProtection="1">
      <alignment horizontal="center" vertical="center" wrapText="1"/>
      <protection locked="0"/>
    </xf>
    <xf numFmtId="0" fontId="0" fillId="0" borderId="6" xfId="13" applyFont="1" applyBorder="1" applyAlignment="1" applyProtection="1">
      <alignment horizontal="center" vertical="top" wrapText="1"/>
      <protection locked="0"/>
    </xf>
    <xf numFmtId="0" fontId="0" fillId="0" borderId="6" xfId="13" applyFont="1" applyBorder="1" applyAlignment="1">
      <alignment horizontal="center" vertical="center" wrapText="1"/>
    </xf>
  </cellXfs>
  <cellStyles count="21"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6" xr:uid="{00000000-0005-0000-0000-000004000000}"/>
    <cellStyle name="Explanatory Text" xfId="13" builtinId="53" customBuiltin="1"/>
    <cellStyle name="Followed Hyperlink" xfId="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5" builtinId="8" customBuiltin="1"/>
    <cellStyle name="Input" xfId="17" builtinId="20" customBuiltin="1"/>
    <cellStyle name="Normal" xfId="0" builtinId="0" customBuiltin="1"/>
    <cellStyle name="Note" xfId="18" builtinId="10" customBuiltin="1"/>
    <cellStyle name="Percent" xfId="11" builtinId="5" customBuiltin="1"/>
    <cellStyle name="Phone" xfId="15" xr:uid="{00000000-0005-0000-0000-00000F000000}"/>
    <cellStyle name="Tax rate label" xfId="19" xr:uid="{00000000-0005-0000-0000-000010000000}"/>
    <cellStyle name="Title" xfId="1" builtinId="15" customBuiltin="1"/>
    <cellStyle name="Total" xfId="14" builtinId="25" customBuiltin="1"/>
    <cellStyle name="Warning Text" xfId="12" builtinId="11" customBuiltin="1"/>
    <cellStyle name="z Hidden Text" xfId="20" xr:uid="{00000000-0005-0000-0000-000014000000}"/>
  </cellStyles>
  <dxfs count="2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9"/>
      <tableStyleElement type="totalRow" dxfId="18"/>
      <tableStyleElement type="lastColumn" dxfId="17"/>
      <tableStyleElement type="firstRowStripe" dxfId="16"/>
      <tableStyleElement type="lastHeaderCell" dxfId="15"/>
      <tableStyleElement type="lastTotalCell" dxfId="14"/>
    </tableStyle>
    <tableStyle name="Cost" pivot="0" count="6" xr9:uid="{00000000-0011-0000-FFFF-FFFF01000000}"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285751</xdr:colOff>
      <xdr:row>0</xdr:row>
      <xdr:rowOff>257173</xdr:rowOff>
    </xdr:from>
    <xdr:to>
      <xdr:col>8</xdr:col>
      <xdr:colOff>771526</xdr:colOff>
      <xdr:row>2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257173"/>
          <a:ext cx="1009650" cy="77152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office.com/en-us/article/and-function-5f19b2e8-e1df-4408-897a-ce285a19e9d9" TargetMode="External"/><Relationship Id="rId1" Type="http://schemas.openxmlformats.org/officeDocument/2006/relationships/hyperlink" Target="https://exceljet.net/formula/value-exists-in-a-rang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2:K49"/>
  <sheetViews>
    <sheetView tabSelected="1" view="pageBreakPreview" zoomScaleNormal="100" zoomScaleSheetLayoutView="100" workbookViewId="0">
      <selection activeCell="B42" sqref="B42:I42"/>
    </sheetView>
  </sheetViews>
  <sheetFormatPr defaultColWidth="9" defaultRowHeight="30" customHeight="1" x14ac:dyDescent="0.3"/>
  <cols>
    <col min="1" max="1" width="2.58203125" style="5" customWidth="1"/>
    <col min="2" max="2" width="24.25" style="5" customWidth="1"/>
    <col min="3" max="3" width="11.25" style="5" customWidth="1"/>
    <col min="4" max="4" width="13.58203125" style="5" customWidth="1"/>
    <col min="5" max="5" width="11.5" style="5" customWidth="1"/>
    <col min="6" max="6" width="19.5" style="5" customWidth="1"/>
    <col min="7" max="7" width="21.58203125" style="5" customWidth="1"/>
    <col min="8" max="8" width="6.83203125" style="5" customWidth="1"/>
    <col min="9" max="9" width="11.83203125" style="5" customWidth="1"/>
    <col min="10" max="10" width="2.58203125" style="5" customWidth="1"/>
    <col min="11" max="16384" width="9" style="5"/>
  </cols>
  <sheetData>
    <row r="2" spans="2:11" ht="30" customHeight="1" x14ac:dyDescent="0.95">
      <c r="B2" s="16" t="s">
        <v>18</v>
      </c>
    </row>
    <row r="3" spans="2:11" ht="58.5" customHeight="1" thickBot="1" x14ac:dyDescent="0.35">
      <c r="B3" s="68" t="s">
        <v>50</v>
      </c>
      <c r="C3" s="68"/>
      <c r="D3" s="68"/>
      <c r="E3" s="68"/>
      <c r="F3" s="68"/>
      <c r="G3" s="68"/>
      <c r="H3" s="21"/>
      <c r="I3" s="17"/>
    </row>
    <row r="4" spans="2:11" ht="35.15" customHeight="1" thickTop="1" x14ac:dyDescent="0.65">
      <c r="B4" s="69" t="s">
        <v>3</v>
      </c>
      <c r="C4" s="69"/>
      <c r="D4" s="11"/>
      <c r="F4" s="11" t="s">
        <v>9</v>
      </c>
      <c r="G4" s="11"/>
      <c r="H4" s="11"/>
      <c r="I4" s="11"/>
    </row>
    <row r="5" spans="2:11" ht="35.15" customHeight="1" x14ac:dyDescent="0.65">
      <c r="B5" s="19" t="s">
        <v>4</v>
      </c>
      <c r="C5" s="70"/>
      <c r="D5" s="71"/>
      <c r="F5" s="19" t="s">
        <v>8</v>
      </c>
      <c r="G5" s="72" t="s">
        <v>40</v>
      </c>
      <c r="H5" s="72"/>
      <c r="I5" s="47"/>
    </row>
    <row r="6" spans="2:11" ht="35.15" customHeight="1" x14ac:dyDescent="0.65">
      <c r="B6" s="19" t="s">
        <v>5</v>
      </c>
      <c r="C6" s="70"/>
      <c r="D6" s="71"/>
      <c r="F6" s="19" t="s">
        <v>10</v>
      </c>
      <c r="G6" s="73"/>
      <c r="H6" s="73"/>
      <c r="I6" s="47"/>
    </row>
    <row r="7" spans="2:11" ht="35.15" customHeight="1" x14ac:dyDescent="0.65">
      <c r="B7" s="19" t="s">
        <v>6</v>
      </c>
      <c r="C7" s="70"/>
      <c r="D7" s="71"/>
      <c r="F7" s="19" t="s">
        <v>14</v>
      </c>
      <c r="G7" s="73"/>
      <c r="H7" s="73"/>
      <c r="I7" s="47"/>
    </row>
    <row r="8" spans="2:11" ht="45.25" customHeight="1" x14ac:dyDescent="0.3">
      <c r="B8" s="19" t="s">
        <v>7</v>
      </c>
      <c r="C8" s="70"/>
      <c r="D8" s="71"/>
      <c r="E8" s="1"/>
      <c r="F8" s="19" t="s">
        <v>11</v>
      </c>
      <c r="G8" s="73"/>
      <c r="H8" s="73"/>
      <c r="I8" s="7"/>
    </row>
    <row r="9" spans="2:11" ht="45.25" customHeight="1" x14ac:dyDescent="0.3">
      <c r="B9" s="19"/>
      <c r="C9" s="1"/>
      <c r="D9" s="1"/>
      <c r="E9" s="1"/>
      <c r="F9" s="19" t="s">
        <v>26</v>
      </c>
      <c r="G9" s="74" t="str">
        <f>IF(G5=Data!B4, "660", IF(G5=Data!B5, "345", IF(G5=Data!B6, "625", "NA")))</f>
        <v>NA</v>
      </c>
      <c r="H9" s="74"/>
      <c r="I9" s="7"/>
    </row>
    <row r="10" spans="2:11" ht="35.15" customHeight="1" thickBot="1" x14ac:dyDescent="0.7">
      <c r="B10" s="9" t="s">
        <v>24</v>
      </c>
      <c r="C10" s="10"/>
      <c r="D10" s="10"/>
      <c r="E10" s="2"/>
      <c r="F10" s="2"/>
      <c r="G10" s="2"/>
      <c r="H10" s="2"/>
      <c r="I10" s="2"/>
    </row>
    <row r="11" spans="2:11" ht="28.5" thickTop="1" x14ac:dyDescent="0.3">
      <c r="B11" s="6" t="s">
        <v>25</v>
      </c>
      <c r="F11" s="6" t="s">
        <v>28</v>
      </c>
      <c r="G11" s="6" t="s">
        <v>27</v>
      </c>
      <c r="H11" s="6"/>
      <c r="I11" s="6"/>
    </row>
    <row r="12" spans="2:11" ht="14" x14ac:dyDescent="0.3">
      <c r="B12" s="50"/>
      <c r="C12" s="41"/>
      <c r="D12" s="41"/>
      <c r="E12" s="41"/>
      <c r="F12" s="40" t="e">
        <f>(B12/1000)*G9</f>
        <v>#VALUE!</v>
      </c>
      <c r="G12" s="40" t="e">
        <f>(F12*365)/1000</f>
        <v>#VALUE!</v>
      </c>
      <c r="H12" s="40"/>
      <c r="I12" s="6"/>
    </row>
    <row r="13" spans="2:11" ht="14" x14ac:dyDescent="0.3">
      <c r="B13" s="6"/>
      <c r="C13" s="6"/>
      <c r="D13" s="6"/>
      <c r="E13" s="6"/>
      <c r="F13" s="6"/>
      <c r="G13" s="6"/>
      <c r="H13" s="6"/>
      <c r="I13" s="6"/>
    </row>
    <row r="14" spans="2:11" ht="35.15" customHeight="1" thickBot="1" x14ac:dyDescent="0.7">
      <c r="B14" s="9" t="s">
        <v>13</v>
      </c>
      <c r="C14" s="10"/>
      <c r="D14" s="10"/>
      <c r="E14" s="2"/>
      <c r="F14" s="2"/>
      <c r="G14" s="2"/>
      <c r="H14" s="2"/>
      <c r="I14" s="2"/>
    </row>
    <row r="15" spans="2:11" ht="16.5" customHeight="1" thickTop="1" x14ac:dyDescent="0.65">
      <c r="B15" s="24"/>
      <c r="C15" s="27"/>
      <c r="D15" s="27"/>
      <c r="E15" s="25"/>
      <c r="F15" s="25"/>
      <c r="G15" s="25"/>
      <c r="H15" s="25"/>
      <c r="I15" s="25"/>
    </row>
    <row r="16" spans="2:11" ht="42" x14ac:dyDescent="0.3">
      <c r="B16" s="49" t="s">
        <v>12</v>
      </c>
      <c r="C16" s="49" t="s">
        <v>29</v>
      </c>
      <c r="D16" s="49" t="s">
        <v>35</v>
      </c>
      <c r="E16" s="49" t="s">
        <v>36</v>
      </c>
      <c r="G16" s="28"/>
      <c r="H16" s="28"/>
      <c r="I16" s="28"/>
      <c r="J16" s="8"/>
      <c r="K16" s="8"/>
    </row>
    <row r="17" spans="1:11" ht="14" x14ac:dyDescent="0.3">
      <c r="A17" s="53"/>
      <c r="B17" s="51"/>
      <c r="C17" s="51"/>
      <c r="D17" s="51"/>
      <c r="E17" s="48"/>
      <c r="G17" s="28"/>
      <c r="H17" s="28"/>
      <c r="I17" s="28"/>
      <c r="J17" s="8"/>
      <c r="K17" s="8"/>
    </row>
    <row r="18" spans="1:11" ht="14" x14ac:dyDescent="0.3">
      <c r="A18" s="53"/>
      <c r="B18" s="51"/>
      <c r="C18" s="51"/>
      <c r="D18" s="51"/>
      <c r="E18" s="48"/>
      <c r="G18" s="28"/>
      <c r="H18" s="28"/>
      <c r="I18" s="28"/>
      <c r="J18" s="8"/>
      <c r="K18" s="8"/>
    </row>
    <row r="19" spans="1:11" ht="14" x14ac:dyDescent="0.3">
      <c r="A19" s="53"/>
      <c r="B19" s="51"/>
      <c r="C19" s="51"/>
      <c r="D19" s="51"/>
      <c r="E19" s="48"/>
      <c r="G19" s="28"/>
      <c r="H19" s="28"/>
      <c r="I19" s="28"/>
      <c r="J19" s="8"/>
      <c r="K19" s="8"/>
    </row>
    <row r="20" spans="1:11" ht="14" x14ac:dyDescent="0.3">
      <c r="A20" s="53"/>
      <c r="B20" s="51"/>
      <c r="C20" s="51"/>
      <c r="D20" s="51"/>
      <c r="E20" s="48"/>
      <c r="G20" s="28"/>
      <c r="H20" s="28"/>
      <c r="I20" s="28"/>
      <c r="J20" s="8"/>
      <c r="K20" s="8"/>
    </row>
    <row r="21" spans="1:11" ht="14.25" customHeight="1" x14ac:dyDescent="0.3">
      <c r="A21" s="53"/>
      <c r="B21" s="54" t="s">
        <v>41</v>
      </c>
      <c r="C21" s="52"/>
      <c r="D21" s="52"/>
      <c r="E21" s="60" t="s">
        <v>49</v>
      </c>
      <c r="G21" s="28"/>
      <c r="H21" s="28"/>
      <c r="I21" s="28"/>
      <c r="J21" s="8"/>
      <c r="K21" s="8"/>
    </row>
    <row r="22" spans="1:11" ht="14" x14ac:dyDescent="0.3">
      <c r="A22" s="53"/>
      <c r="B22" s="54"/>
      <c r="C22" s="52"/>
      <c r="D22" s="52"/>
      <c r="E22" s="61"/>
      <c r="G22" s="28"/>
      <c r="H22" s="28"/>
      <c r="I22" s="28"/>
      <c r="J22" s="8"/>
      <c r="K22" s="8"/>
    </row>
    <row r="23" spans="1:11" ht="14" x14ac:dyDescent="0.3">
      <c r="A23" s="53"/>
      <c r="B23" s="54"/>
      <c r="C23" s="52"/>
      <c r="D23" s="52"/>
      <c r="E23" s="61"/>
      <c r="G23" s="12"/>
      <c r="H23" s="12"/>
      <c r="I23" s="7"/>
      <c r="J23" s="8"/>
      <c r="K23" s="8"/>
    </row>
    <row r="24" spans="1:11" ht="14" x14ac:dyDescent="0.3">
      <c r="A24" s="53"/>
      <c r="B24" s="54"/>
      <c r="C24" s="52"/>
      <c r="D24" s="52"/>
      <c r="E24" s="62"/>
      <c r="G24" s="12"/>
      <c r="H24" s="12"/>
      <c r="I24" s="7"/>
    </row>
    <row r="25" spans="1:11" ht="14" x14ac:dyDescent="0.3">
      <c r="B25" s="7"/>
      <c r="C25" s="7"/>
      <c r="D25" s="29">
        <f>SUM(D17:D24)</f>
        <v>0</v>
      </c>
      <c r="E25" s="30">
        <f>SUM(E17:E24)</f>
        <v>0</v>
      </c>
      <c r="G25" s="12"/>
      <c r="H25" s="12"/>
      <c r="I25" s="7"/>
    </row>
    <row r="26" spans="1:11" ht="14" x14ac:dyDescent="0.3">
      <c r="B26" s="7"/>
      <c r="C26" s="7"/>
      <c r="D26" s="31"/>
      <c r="E26" s="36"/>
      <c r="F26" s="7"/>
      <c r="G26" s="12"/>
      <c r="H26" s="12"/>
      <c r="I26" s="7"/>
    </row>
    <row r="27" spans="1:11" ht="30" customHeight="1" x14ac:dyDescent="0.3">
      <c r="B27" s="56" t="s">
        <v>37</v>
      </c>
      <c r="C27" s="56"/>
      <c r="E27" s="7" t="e">
        <f>IF(D25&gt;G12, "Yes", "No")</f>
        <v>#VALUE!</v>
      </c>
      <c r="F27" s="31"/>
      <c r="G27" s="36"/>
      <c r="H27" s="12"/>
      <c r="I27" s="7"/>
    </row>
    <row r="28" spans="1:11" ht="28.5" customHeight="1" x14ac:dyDescent="0.3">
      <c r="B28" s="56" t="s">
        <v>38</v>
      </c>
      <c r="C28" s="56"/>
      <c r="E28" s="7" t="e">
        <f>IF(E25&gt;G12, "Yes", "No")</f>
        <v>#VALUE!</v>
      </c>
      <c r="F28" s="37"/>
      <c r="G28" s="42" t="e">
        <f>IF(E28="yes", "Tier 2 or 3 will need to be considered", "Tier 1 Allocation should be sufficient")</f>
        <v>#VALUE!</v>
      </c>
      <c r="H28" s="12"/>
      <c r="I28" s="7"/>
    </row>
    <row r="29" spans="1:11" ht="14" x14ac:dyDescent="0.3">
      <c r="B29" s="7"/>
      <c r="C29" s="7"/>
      <c r="D29" s="31"/>
      <c r="E29" s="36"/>
      <c r="F29" s="7"/>
      <c r="G29" s="12"/>
      <c r="H29" s="12"/>
      <c r="I29" s="7"/>
    </row>
    <row r="30" spans="1:11" ht="35.15" customHeight="1" thickBot="1" x14ac:dyDescent="0.7">
      <c r="B30" s="9" t="s">
        <v>43</v>
      </c>
      <c r="C30" s="10"/>
      <c r="D30" s="10"/>
      <c r="E30" s="2"/>
      <c r="F30" s="2"/>
      <c r="G30" s="2"/>
      <c r="H30" s="2"/>
      <c r="I30" s="2"/>
    </row>
    <row r="31" spans="1:11" ht="39" customHeight="1" thickTop="1" x14ac:dyDescent="0.3">
      <c r="B31" s="58" t="s">
        <v>48</v>
      </c>
      <c r="C31" s="58"/>
      <c r="D31" s="58"/>
      <c r="E31" s="58"/>
      <c r="F31" s="58"/>
      <c r="G31" s="58"/>
      <c r="H31" s="58"/>
      <c r="I31" s="58"/>
    </row>
    <row r="32" spans="1:11" ht="21" customHeight="1" x14ac:dyDescent="0.4">
      <c r="B32" s="45"/>
      <c r="C32" s="45"/>
      <c r="D32" s="7"/>
      <c r="E32" s="7"/>
      <c r="F32" s="59"/>
      <c r="G32" s="59"/>
      <c r="H32" s="25"/>
      <c r="I32" s="25"/>
    </row>
    <row r="33" spans="2:11" ht="22.5" customHeight="1" x14ac:dyDescent="0.4">
      <c r="B33" s="45"/>
      <c r="C33" s="45"/>
      <c r="D33" s="25"/>
      <c r="E33" s="25"/>
      <c r="F33" s="57" t="s">
        <v>46</v>
      </c>
      <c r="G33" s="57"/>
      <c r="H33" s="25"/>
      <c r="I33" s="25"/>
    </row>
    <row r="34" spans="2:11" ht="22" x14ac:dyDescent="0.65">
      <c r="B34" s="24"/>
      <c r="C34" s="25"/>
      <c r="D34" s="25"/>
      <c r="E34" s="25"/>
      <c r="F34" s="20"/>
      <c r="G34" s="20"/>
      <c r="H34" s="25"/>
      <c r="I34" s="25"/>
    </row>
    <row r="35" spans="2:11" ht="30" customHeight="1" x14ac:dyDescent="0.3">
      <c r="B35" s="66"/>
      <c r="C35" s="66"/>
      <c r="D35" s="8"/>
      <c r="F35" s="67"/>
      <c r="G35" s="67"/>
      <c r="H35" s="13"/>
      <c r="I35" s="46"/>
    </row>
    <row r="36" spans="2:11" ht="18" customHeight="1" x14ac:dyDescent="0.3">
      <c r="B36" s="57" t="s">
        <v>0</v>
      </c>
      <c r="C36" s="57"/>
      <c r="D36" s="4"/>
      <c r="F36" s="57" t="s">
        <v>44</v>
      </c>
      <c r="G36" s="57"/>
      <c r="H36" s="20"/>
      <c r="I36" s="4" t="s">
        <v>2</v>
      </c>
    </row>
    <row r="37" spans="2:11" ht="18" customHeight="1" x14ac:dyDescent="0.3">
      <c r="B37" s="20"/>
      <c r="C37" s="20"/>
      <c r="D37" s="20"/>
      <c r="E37" s="8"/>
      <c r="F37" s="20"/>
      <c r="G37" s="20"/>
      <c r="H37" s="20"/>
      <c r="I37" s="20"/>
    </row>
    <row r="38" spans="2:11" ht="18" customHeight="1" x14ac:dyDescent="0.3">
      <c r="B38" s="67"/>
      <c r="C38" s="67"/>
      <c r="D38" s="20"/>
      <c r="F38" s="67"/>
      <c r="G38" s="67"/>
      <c r="H38" s="20"/>
      <c r="I38" s="20"/>
    </row>
    <row r="39" spans="2:11" ht="18" customHeight="1" x14ac:dyDescent="0.3">
      <c r="B39" s="57" t="s">
        <v>15</v>
      </c>
      <c r="C39" s="57"/>
      <c r="D39" s="20"/>
      <c r="E39" s="8"/>
      <c r="F39" s="57" t="s">
        <v>45</v>
      </c>
      <c r="G39" s="57"/>
      <c r="H39" s="20"/>
      <c r="I39" s="20"/>
    </row>
    <row r="40" spans="2:11" ht="18" customHeight="1" x14ac:dyDescent="0.3">
      <c r="B40" s="44"/>
      <c r="C40" s="44"/>
      <c r="D40" s="20"/>
      <c r="E40" s="8"/>
      <c r="F40" s="20"/>
      <c r="G40" s="20"/>
      <c r="H40" s="20"/>
      <c r="I40" s="20"/>
    </row>
    <row r="41" spans="2:11" ht="16.5" customHeight="1" x14ac:dyDescent="0.3">
      <c r="B41" s="55" t="s">
        <v>51</v>
      </c>
      <c r="C41" s="55"/>
      <c r="D41" s="55"/>
      <c r="E41" s="55"/>
      <c r="F41" s="55"/>
      <c r="G41" s="55"/>
      <c r="H41" s="55"/>
      <c r="I41" s="55"/>
      <c r="J41" s="22"/>
      <c r="K41" s="22"/>
    </row>
    <row r="42" spans="2:11" ht="18.75" customHeight="1" x14ac:dyDescent="0.3">
      <c r="B42" s="55" t="s">
        <v>52</v>
      </c>
      <c r="C42" s="55"/>
      <c r="D42" s="55"/>
      <c r="E42" s="55"/>
      <c r="F42" s="55"/>
      <c r="G42" s="55"/>
      <c r="H42" s="55"/>
      <c r="I42" s="55"/>
      <c r="J42" s="22"/>
      <c r="K42" s="22"/>
    </row>
    <row r="43" spans="2:11" ht="18.75" customHeight="1" x14ac:dyDescent="0.3">
      <c r="B43" s="22"/>
      <c r="C43" s="23"/>
      <c r="D43" s="23"/>
      <c r="E43" s="23"/>
      <c r="F43" s="22"/>
      <c r="G43" s="23"/>
      <c r="H43" s="22"/>
      <c r="I43" s="22"/>
      <c r="J43" s="22"/>
    </row>
    <row r="44" spans="2:11" s="8" customFormat="1" ht="18" customHeight="1" x14ac:dyDescent="0.3">
      <c r="B44" s="65" t="s">
        <v>42</v>
      </c>
      <c r="C44" s="65"/>
      <c r="D44" s="65"/>
      <c r="E44" s="65"/>
      <c r="F44" s="65"/>
      <c r="G44" s="65"/>
      <c r="H44" s="65"/>
      <c r="I44" s="65"/>
      <c r="J44" s="43"/>
    </row>
    <row r="45" spans="2:11" s="8" customFormat="1" ht="18" customHeight="1" x14ac:dyDescent="0.3">
      <c r="B45" s="39"/>
      <c r="C45" s="38"/>
      <c r="D45" s="38"/>
      <c r="E45" s="38"/>
      <c r="F45" s="38"/>
      <c r="G45" s="38"/>
      <c r="H45" s="38"/>
      <c r="I45" s="38"/>
      <c r="J45" s="38"/>
    </row>
    <row r="46" spans="2:11" ht="30" customHeight="1" thickBot="1" x14ac:dyDescent="0.7">
      <c r="B46" s="9" t="s">
        <v>16</v>
      </c>
      <c r="C46" s="14" t="s">
        <v>17</v>
      </c>
      <c r="D46" s="14"/>
      <c r="E46" s="2"/>
      <c r="F46" s="2"/>
      <c r="G46" s="2"/>
      <c r="H46" s="2"/>
      <c r="I46" s="2"/>
    </row>
    <row r="47" spans="2:11" ht="95.25" customHeight="1" thickTop="1" x14ac:dyDescent="0.3">
      <c r="B47" s="63"/>
      <c r="C47" s="63"/>
      <c r="D47" s="63"/>
      <c r="E47" s="63"/>
      <c r="F47" s="63"/>
      <c r="G47" s="63"/>
      <c r="H47" s="63"/>
      <c r="I47" s="63"/>
    </row>
    <row r="48" spans="2:11" ht="14" x14ac:dyDescent="0.3">
      <c r="B48" s="64"/>
      <c r="C48" s="64"/>
      <c r="D48" s="64"/>
      <c r="E48" s="64"/>
      <c r="F48" s="64"/>
      <c r="G48" s="64"/>
      <c r="H48" s="64"/>
      <c r="I48" s="64"/>
    </row>
    <row r="49" spans="2:9" ht="14" x14ac:dyDescent="0.3">
      <c r="B49" s="18"/>
      <c r="C49" s="18"/>
      <c r="D49" s="18"/>
      <c r="E49" s="18"/>
      <c r="F49" s="18"/>
      <c r="G49" s="18"/>
      <c r="H49" s="18"/>
      <c r="I49" s="18"/>
    </row>
  </sheetData>
  <sheetProtection algorithmName="SHA-512" hashValue="xCPIEdu0Zz9Hlw3IB35OnHI4xUmlV10/LFsQrH+34hG5ZrcGbe5xVyjJrAM+4Ayi46KBKl59sUOWZyGtJlDn/Q==" saltValue="ZXoA6lkm+3xNzG2u4ahrVw==" spinCount="100000" sheet="1" objects="1" scenarios="1"/>
  <mergeCells count="33">
    <mergeCell ref="B3:G3"/>
    <mergeCell ref="B4:C4"/>
    <mergeCell ref="B38:C38"/>
    <mergeCell ref="B39:C39"/>
    <mergeCell ref="F38:G38"/>
    <mergeCell ref="F39:G39"/>
    <mergeCell ref="C5:D5"/>
    <mergeCell ref="C6:D6"/>
    <mergeCell ref="C7:D7"/>
    <mergeCell ref="C8:D8"/>
    <mergeCell ref="G5:H5"/>
    <mergeCell ref="G6:H6"/>
    <mergeCell ref="G7:H7"/>
    <mergeCell ref="G8:H8"/>
    <mergeCell ref="G9:H9"/>
    <mergeCell ref="B47:I47"/>
    <mergeCell ref="B48:I48"/>
    <mergeCell ref="B44:I44"/>
    <mergeCell ref="B35:C35"/>
    <mergeCell ref="F35:G35"/>
    <mergeCell ref="A17:A20"/>
    <mergeCell ref="A21:A24"/>
    <mergeCell ref="B21:B24"/>
    <mergeCell ref="B41:I41"/>
    <mergeCell ref="B42:I42"/>
    <mergeCell ref="B27:C27"/>
    <mergeCell ref="B28:C28"/>
    <mergeCell ref="B36:C36"/>
    <mergeCell ref="F36:G36"/>
    <mergeCell ref="F33:G33"/>
    <mergeCell ref="B31:I31"/>
    <mergeCell ref="F32:G32"/>
    <mergeCell ref="E21:E24"/>
  </mergeCells>
  <conditionalFormatting sqref="B11:B12">
    <cfRule type="expression" dxfId="7" priority="20">
      <formula>B11=""</formula>
    </cfRule>
  </conditionalFormatting>
  <conditionalFormatting sqref="B17:E24">
    <cfRule type="expression" dxfId="6" priority="19">
      <formula>B17=""</formula>
    </cfRule>
  </conditionalFormatting>
  <conditionalFormatting sqref="B47">
    <cfRule type="expression" dxfId="5" priority="7">
      <formula>B47=""</formula>
    </cfRule>
  </conditionalFormatting>
  <conditionalFormatting sqref="B12">
    <cfRule type="expression" dxfId="4" priority="5">
      <formula>ISBLANK($B$12)</formula>
    </cfRule>
  </conditionalFormatting>
  <conditionalFormatting sqref="E17:E20">
    <cfRule type="expression" dxfId="3" priority="4">
      <formula>ISBLANK($E$17:$E$20)</formula>
    </cfRule>
  </conditionalFormatting>
  <conditionalFormatting sqref="C5">
    <cfRule type="expression" dxfId="2" priority="3">
      <formula>C5=""</formula>
    </cfRule>
  </conditionalFormatting>
  <conditionalFormatting sqref="C6:C8">
    <cfRule type="expression" dxfId="1" priority="2">
      <formula>C6=""</formula>
    </cfRule>
  </conditionalFormatting>
  <conditionalFormatting sqref="G6:G8">
    <cfRule type="expression" dxfId="0" priority="1">
      <formula>G6=""</formula>
    </cfRule>
  </conditionalFormatting>
  <dataValidations count="2">
    <dataValidation allowBlank="1" showInputMessage="1" showErrorMessage="1" prompt="Enter what is Not Included in this bid in cell below" sqref="B15" xr:uid="{00000000-0002-0000-0200-000000000000}"/>
    <dataValidation allowBlank="1" showInputMessage="1" showErrorMessage="1" prompt="Enter Owner Information in cells B3 through C9 and Contractor Information in cells E2 through F9" sqref="D4" xr:uid="{00000000-0002-0000-0200-000001000000}"/>
  </dataValidations>
  <pageMargins left="0.7" right="0.7" top="0.75" bottom="0.75" header="0.3" footer="0.3"/>
  <pageSetup scale="89" orientation="landscape" r:id="rId1"/>
  <colBreaks count="1" manualBreakCount="1">
    <brk id="1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C2C4DC-1E8F-4AE2-9079-51F3A38602BB}">
          <x14:formula1>
            <xm:f>Data!$B$3:$B$6</xm:f>
          </x14:formula1>
          <xm:sqref>G5:H5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C15" sqref="C15"/>
    </sheetView>
  </sheetViews>
  <sheetFormatPr defaultRowHeight="14" x14ac:dyDescent="0.3"/>
  <cols>
    <col min="2" max="2" width="15.75" customWidth="1"/>
    <col min="3" max="3" width="13.08203125" customWidth="1"/>
  </cols>
  <sheetData>
    <row r="1" spans="1:11" s="26" customFormat="1" x14ac:dyDescent="0.3">
      <c r="A1" s="34" t="s">
        <v>31</v>
      </c>
      <c r="B1" s="33"/>
      <c r="C1" s="33"/>
    </row>
    <row r="2" spans="1:11" ht="28" x14ac:dyDescent="0.3">
      <c r="B2" s="26" t="s">
        <v>19</v>
      </c>
      <c r="C2" s="26" t="s">
        <v>23</v>
      </c>
      <c r="F2" t="s">
        <v>30</v>
      </c>
      <c r="K2" s="32" t="s">
        <v>32</v>
      </c>
    </row>
    <row r="3" spans="1:11" s="5" customFormat="1" ht="28" x14ac:dyDescent="0.3">
      <c r="B3" s="15" t="s">
        <v>40</v>
      </c>
      <c r="C3" s="26"/>
      <c r="K3" s="32"/>
    </row>
    <row r="4" spans="1:11" x14ac:dyDescent="0.3">
      <c r="B4" t="s">
        <v>20</v>
      </c>
      <c r="C4">
        <v>660</v>
      </c>
      <c r="F4">
        <v>3</v>
      </c>
      <c r="K4" s="32" t="s">
        <v>33</v>
      </c>
    </row>
    <row r="5" spans="1:11" x14ac:dyDescent="0.3">
      <c r="B5" t="s">
        <v>21</v>
      </c>
      <c r="C5">
        <v>345</v>
      </c>
      <c r="K5" s="35" t="s">
        <v>34</v>
      </c>
    </row>
    <row r="6" spans="1:11" x14ac:dyDescent="0.3">
      <c r="B6" t="s">
        <v>22</v>
      </c>
      <c r="C6">
        <v>625</v>
      </c>
      <c r="K6" s="35" t="s">
        <v>39</v>
      </c>
    </row>
    <row r="7" spans="1:11" ht="140" x14ac:dyDescent="0.3">
      <c r="F7" t="b">
        <f>IF(F6=Data!B4:B4,"660",IF(F6=Data!B5,"""1"))</f>
        <v>0</v>
      </c>
      <c r="K7" t="s">
        <v>47</v>
      </c>
    </row>
  </sheetData>
  <hyperlinks>
    <hyperlink ref="K5" r:id="rId1" xr:uid="{00000000-0004-0000-0300-000000000000}"/>
    <hyperlink ref="K6" r:id="rId2" xr:uid="{00000000-0004-0000-03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7"/>
  <sheetViews>
    <sheetView showGridLines="0" workbookViewId="0"/>
  </sheetViews>
  <sheetFormatPr defaultRowHeight="14" x14ac:dyDescent="0.3"/>
  <cols>
    <col min="2" max="2" width="22.83203125" customWidth="1"/>
  </cols>
  <sheetData>
    <row r="2" spans="2:3" x14ac:dyDescent="0.3">
      <c r="C2" t="s">
        <v>1</v>
      </c>
    </row>
    <row r="3" spans="2:3" x14ac:dyDescent="0.3">
      <c r="B3" t="e">
        <f>INDEX(#REF!,MATCH(1,#REF!,0),2)</f>
        <v>#REF!</v>
      </c>
      <c r="C3" t="e">
        <f>INDEX(#REF!,MATCH(1,#REF!,0),4)</f>
        <v>#REF!</v>
      </c>
    </row>
    <row r="4" spans="2:3" x14ac:dyDescent="0.3">
      <c r="B4" s="3" t="e">
        <f>INDEX(#REF!,MATCH(2,#REF!,0),2)</f>
        <v>#REF!</v>
      </c>
      <c r="C4" s="3" t="e">
        <f>INDEX(#REF!,MATCH(2,#REF!,0),4)</f>
        <v>#REF!</v>
      </c>
    </row>
    <row r="5" spans="2:3" x14ac:dyDescent="0.3">
      <c r="B5" s="3" t="e">
        <f>INDEX(#REF!,MATCH(3,#REF!,0),2)</f>
        <v>#REF!</v>
      </c>
      <c r="C5" s="3" t="e">
        <f>INDEX(#REF!,MATCH(3,#REF!,0),4)</f>
        <v>#REF!</v>
      </c>
    </row>
    <row r="6" spans="2:3" x14ac:dyDescent="0.3">
      <c r="B6" s="3" t="e">
        <f>INDEX(#REF!,MATCH(4,#REF!,0),2)</f>
        <v>#REF!</v>
      </c>
      <c r="C6" s="3" t="e">
        <f>INDEX(#REF!,MATCH(4,#REF!,0),4)</f>
        <v>#REF!</v>
      </c>
    </row>
    <row r="7" spans="2:3" x14ac:dyDescent="0.3">
      <c r="B7" s="3" t="e">
        <f>INDEX(#REF!,MATCH(5,#REF!,0),2)</f>
        <v>#REF!</v>
      </c>
      <c r="C7" s="3" t="e">
        <f>INDEX(#REF!,MATCH(5,#REF!,0),4)</f>
        <v>#REF!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6464B14-8DD6-4C11-84AA-F80571E1B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A1A62-3006-4F1B-AC71-9D0936503F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CBD75-9397-4D90-BC2E-268663CA85C0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6c05727-aa75-4e4a-9b5f-8a80a1165891"/>
    <ds:schemaRef ds:uri="71af3243-3dd4-4a8d-8c0d-dd76da1f02a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Sustainable Water Service App</vt:lpstr>
      <vt:lpstr>Data</vt:lpstr>
      <vt:lpstr>Chart Data</vt:lpstr>
      <vt:lpstr>'Sustainable Water Service App'!Print_Area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2019-06-15T20:52:36Z</dcterms:created>
  <dcterms:modified xsi:type="dcterms:W3CDTF">2023-03-01T21:52:12Z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