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8_{4F95CAD4-B0EE-4AE2-8A7F-398656015F0E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7" r:id="rId1"/>
    <sheet name="MLM User Form" sheetId="1" r:id="rId2"/>
    <sheet name="T1 Allocation" sheetId="5" r:id="rId3"/>
    <sheet name="Data" sheetId="6" state="hidden" r:id="rId4"/>
    <sheet name="Chart Data" sheetId="4" state="hidden" r:id="rId5"/>
  </sheets>
  <definedNames>
    <definedName name="ColumnTitle2">#REF!</definedName>
    <definedName name="ColumnTitleRegion1..B11.1">'MLM User Form'!$C$17</definedName>
    <definedName name="ColumnTitleRegion2..B13.1">'MLM User Form'!$C$18</definedName>
    <definedName name="ColumnTitleRegion3..B15.1">'MLM User Form'!$C$31</definedName>
    <definedName name="ColumnTitleRegion4..B19.1">'MLM User Form'!$C$40</definedName>
    <definedName name="_xlnm.Print_Area" localSheetId="1">'MLM User Form'!$B$1:$P$52</definedName>
    <definedName name="_xlnm.Print_Area" localSheetId="2">'T1 Allocation'!$A$1:$J$16</definedName>
    <definedName name="RowTitleRegion1..C9">'MLM User Form'!#REF!</definedName>
    <definedName name="RowTitleRegion1..E14">#REF!</definedName>
    <definedName name="RowTitleRegion2..F9">'MLM User Form'!$H$8</definedName>
    <definedName name="Tax">#REF!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5" i="1"/>
  <c r="B9" i="5" l="1"/>
  <c r="C7" i="4" l="1"/>
  <c r="B7" i="4"/>
  <c r="C6" i="4"/>
  <c r="B6" i="4"/>
  <c r="C5" i="4"/>
  <c r="B5" i="4"/>
  <c r="C4" i="4"/>
  <c r="B4" i="4"/>
  <c r="C3" i="4"/>
  <c r="B3" i="4"/>
  <c r="F7" i="6"/>
  <c r="G5" i="5"/>
  <c r="G6" i="5" s="1"/>
  <c r="C5" i="5"/>
  <c r="J26" i="1"/>
  <c r="K25" i="1"/>
  <c r="K24" i="1"/>
  <c r="K23" i="1"/>
  <c r="K22" i="1"/>
  <c r="K21" i="1"/>
  <c r="E51" i="1" l="1"/>
  <c r="F51" i="1" s="1"/>
  <c r="K26" i="1"/>
  <c r="E48" i="1" s="1"/>
  <c r="F9" i="5"/>
  <c r="G9" i="5" s="1"/>
  <c r="E49" i="1" s="1"/>
  <c r="E46" i="1" l="1"/>
  <c r="F46" i="1" s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 of current indoor water use</t>
        </r>
      </text>
    </comment>
    <comment ref="C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Minimum two meter combination to equal 3 inch would be two 2 inch meters</t>
        </r>
      </text>
    </comment>
  </commentList>
</comments>
</file>

<file path=xl/sharedStrings.xml><?xml version="1.0" encoding="utf-8"?>
<sst xmlns="http://schemas.openxmlformats.org/spreadsheetml/2006/main" count="103" uniqueCount="89">
  <si>
    <t>Name</t>
  </si>
  <si>
    <t>Total</t>
  </si>
  <si>
    <t>Date</t>
  </si>
  <si>
    <t>MLM User Form</t>
  </si>
  <si>
    <t>Project Information</t>
  </si>
  <si>
    <t>Project Name</t>
  </si>
  <si>
    <t>Main Contact Name</t>
  </si>
  <si>
    <t>Main Contact Email</t>
  </si>
  <si>
    <t>Main Contact Phone</t>
  </si>
  <si>
    <t>Zoning Category</t>
  </si>
  <si>
    <t>Development Information</t>
  </si>
  <si>
    <t>Business Description</t>
  </si>
  <si>
    <t>Total Development size (sq ft)</t>
  </si>
  <si>
    <t>Address or APN</t>
  </si>
  <si>
    <t>Building Size (sq ft)</t>
  </si>
  <si>
    <t>Development Phase</t>
  </si>
  <si>
    <t>Reviewer Notes</t>
  </si>
  <si>
    <t>To be completed by Water Resources &amp; Conservation Coordinator</t>
  </si>
  <si>
    <t>Zoning options</t>
  </si>
  <si>
    <t>Commercial</t>
  </si>
  <si>
    <t>Industrial</t>
  </si>
  <si>
    <t>Public Facility</t>
  </si>
  <si>
    <t>GP/1000 sq ft</t>
  </si>
  <si>
    <t>Tier 1 Allocation</t>
  </si>
  <si>
    <t>All Planned Buildings (sq ft)</t>
  </si>
  <si>
    <t>Maximum Tier 1 Use (gallons per day per 1,000 sq ft building)</t>
  </si>
  <si>
    <t>Annual Allocation (kgal)</t>
  </si>
  <si>
    <t>Daily Allocation (gallons)</t>
  </si>
  <si>
    <t>Daily Water Use (kgal)</t>
  </si>
  <si>
    <r>
      <t xml:space="preserve">Is </t>
    </r>
    <r>
      <rPr>
        <u/>
        <sz val="11"/>
        <color theme="1" tint="0.34998626667073579"/>
        <rFont val="Arial"/>
        <family val="2"/>
        <scheme val="minor"/>
      </rPr>
      <t>future use</t>
    </r>
    <r>
      <rPr>
        <sz val="11"/>
        <color theme="1" tint="0.34998626667073579"/>
        <rFont val="Arial"/>
        <family val="2"/>
        <scheme val="minor"/>
      </rPr>
      <t xml:space="preserve"> more than 100 kgal/day?</t>
    </r>
  </si>
  <si>
    <t>3 inch meter</t>
  </si>
  <si>
    <t>DO NOT CHANGE ANYTHING HERE</t>
  </si>
  <si>
    <t>Will development require one or more new meters for a building that already has water service and the combined water is or will be more than 100 kgal/day?</t>
  </si>
  <si>
    <t>Helpful sites</t>
  </si>
  <si>
    <t>https://www.pcworld.com/article/2971613/excel-logical-formulas-5-simple-if-statements-to-get-started.html</t>
  </si>
  <si>
    <t>https://exceljet.net/formula/value-exists-in-a-range</t>
  </si>
  <si>
    <t>More than 20 kgal/day?</t>
  </si>
  <si>
    <t>More than T1 allocation?</t>
  </si>
  <si>
    <t>Will combined water use be more than 100 kgal/day?</t>
  </si>
  <si>
    <t>Is a new meter required for existing service?</t>
  </si>
  <si>
    <t>https://support.office.com/en-us/article/and-function-5f19b2e8-e1df-4408-897a-ce285a19e9d9</t>
  </si>
  <si>
    <t>Select zoning category</t>
  </si>
  <si>
    <t>- - - - - - - - - - - - - - - - - - - - - - - - - - - - - - - - - - - - - - - - Do not complete anything past this point - - - - - - - - - - - - - - - - - - - - - - - - - - - - - - - - - - - - - - - -</t>
  </si>
  <si>
    <t xml:space="preserve">- - - - - - - - - - - - - - - - - - - - - - - - -  Do not complete anything past this point - - - - - - - - - - - - - - - - - - - - - - - - - </t>
  </si>
  <si>
    <t>Affiliation</t>
  </si>
  <si>
    <t xml:space="preserve">The purpose of this form is to determine if your development falls under the description of a multiple and large meter user, "MLM user," per Gilbert's Sustainable Water Allocation Policy (Sec 66-10 of Town Code, Ordinance 2737). If you are determined to be an MLM user, you must complete a Sustainable Water Service Allocation form.  </t>
  </si>
  <si>
    <t>Will development require two or more water meters that are also equal to 3 inch capacity? Or one 3 inch or greater meter?</t>
  </si>
  <si>
    <t>Will development use more than Tier 1 allocation and use is more than 20 kgal/day?</t>
  </si>
  <si>
    <t>https://www.howtogeek.com/357597/how-to-protect-cells-from-editing-in-microsoft-excel/</t>
  </si>
  <si>
    <t>*If Tier 1 water use is insufficient for you development, you may look into obtaining Tier 2 or Tier 3 water, under the approval of Gilbert Town Council  This will require a Sustainable Water Service Development Agreement</t>
  </si>
  <si>
    <t>Building 1</t>
  </si>
  <si>
    <t>Building 2</t>
  </si>
  <si>
    <t>Building 3</t>
  </si>
  <si>
    <t>Building 4</t>
  </si>
  <si>
    <t>Building 5</t>
  </si>
  <si>
    <t>Drop Down</t>
  </si>
  <si>
    <t xml:space="preserve">Please list any additional information that you think would be helpful in understanding and processesing this application. </t>
  </si>
  <si>
    <t>Total Planned Buildings</t>
  </si>
  <si>
    <t>Notes</t>
  </si>
  <si>
    <t>Residential developments do not need to complete this form.</t>
  </si>
  <si>
    <t>Step 1: Complete tab "MLM User Form." Tabs that are highlighted in blue indicate that they need data from the Applicant. Return this form to Water Resources &amp; Conservation Coordinator - heather.turrentine@gilbertaz.gov</t>
  </si>
  <si>
    <t>Step 2: Water Resources will review your form.  If it is determined that you may be an large or multiple meter user, your indoor water use will be compared against a predetermined Tier 1 Allocation.</t>
  </si>
  <si>
    <t xml:space="preserve">Step 3: If you only require a Tier 1 water use allocation or less, you will be allowed to continue with your water meter installs. Your domestic water use will be reviewed annually for compliance. </t>
  </si>
  <si>
    <t>Yes</t>
  </si>
  <si>
    <t>No</t>
  </si>
  <si>
    <t>You need to complete this form</t>
  </si>
  <si>
    <t>1. Project Information</t>
  </si>
  <si>
    <t>2. Exemption Check</t>
  </si>
  <si>
    <t>3. Indoor Water Use</t>
  </si>
  <si>
    <t>4. Applicant Notes</t>
  </si>
  <si>
    <t>5. Submitted By</t>
  </si>
  <si>
    <r>
      <t xml:space="preserve">You are </t>
    </r>
    <r>
      <rPr>
        <b/>
        <sz val="11"/>
        <color theme="1" tint="0.34998626667073579"/>
        <rFont val="Arial"/>
        <family val="2"/>
        <scheme val="minor"/>
      </rPr>
      <t>exempt</t>
    </r>
    <r>
      <rPr>
        <sz val="11"/>
        <color theme="1" tint="0.34998626667073579"/>
        <rFont val="Arial"/>
        <family val="2"/>
        <scheme val="minor"/>
      </rPr>
      <t xml:space="preserve"> from this form</t>
    </r>
  </si>
  <si>
    <t>If the following apply you are exempt from this form and can skip to Section #5.</t>
  </si>
  <si>
    <t>Please select</t>
  </si>
  <si>
    <t>Applicant Information</t>
  </si>
  <si>
    <t>This form should be completed by any existing commercial, industrial, institutional, or public facility development that is making a modification.</t>
  </si>
  <si>
    <t xml:space="preserve">If you are not adding a domestic water meter, you are exempt. </t>
  </si>
  <si>
    <t>If you are adding no more than one domestic water meter, per building, and it is less than 2" in size, you are exempt.</t>
  </si>
  <si>
    <t>Applicable</t>
  </si>
  <si>
    <t>Not Applicable</t>
  </si>
  <si>
    <t>Planned Annual Water Use of All Meters (kgal)</t>
  </si>
  <si>
    <t>List All Existing Meters</t>
  </si>
  <si>
    <t>List All New Meters</t>
  </si>
  <si>
    <t>List any building here that will have a domestic water meter added. If a meter is being added, please account for all meters in the building here.</t>
  </si>
  <si>
    <t>MLM First Screen Questions - automated if only 1 building</t>
  </si>
  <si>
    <t>If you are exempt from this form, please skip to Section #5 and email this form to the Water Resources &amp; Conservation Department</t>
  </si>
  <si>
    <r>
      <t xml:space="preserve">This form is required for all </t>
    </r>
    <r>
      <rPr>
        <b/>
        <u/>
        <sz val="11"/>
        <color theme="1" tint="0.34998626667073579"/>
        <rFont val="Arial"/>
        <family val="2"/>
        <scheme val="minor"/>
      </rPr>
      <t>existing</t>
    </r>
    <r>
      <rPr>
        <b/>
        <sz val="11"/>
        <color theme="1" tint="0.34998626667073579"/>
        <rFont val="Arial"/>
        <family val="2"/>
        <scheme val="minor"/>
      </rPr>
      <t xml:space="preserve"> non-residential developments adding or changing a meter of 2 inches or greater/equivalent. </t>
    </r>
  </si>
  <si>
    <t>For questions, contact: Jeremiah Churchill - Water Resources &amp; Conservation Coordinator</t>
  </si>
  <si>
    <t>Office: 602.856.6930  Email: Jeremiah.churchill@gilbertaz.gov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</si>
</sst>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1" formatCode="_(* #,##0_);_(* \(#,##0\);_(* &quot;-&quot;_);_(@_)"/>
    <numFmt numFmtId="164" formatCode="[&lt;=9999999]###\-####;\(###\)\ ###\-####"/>
    <numFmt numFmtId="165" formatCode="0.0"/>
  </numFmts>
  <fonts count="20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rgb="FFFF0000"/>
      <name val="Arial"/>
      <family val="2"/>
      <scheme val="minor"/>
    </font>
    <font>
      <sz val="22"/>
      <color theme="1" tint="0.34998626667073579"/>
      <name val="Arial Black"/>
      <family val="2"/>
    </font>
    <font>
      <sz val="14"/>
      <color theme="1" tint="0.34998626667073579"/>
      <name val="Arial Black"/>
      <family val="2"/>
    </font>
    <font>
      <b/>
      <sz val="14"/>
      <color theme="1" tint="0.34998626667073579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 tint="0.34998626667073579"/>
      <name val="Arial"/>
      <family val="2"/>
      <scheme val="minor"/>
    </font>
    <font>
      <b/>
      <u/>
      <sz val="11"/>
      <color theme="1" tint="0.34998626667073579"/>
      <name val="Arial"/>
      <family val="2"/>
      <scheme val="minor"/>
    </font>
    <font>
      <sz val="11"/>
      <color rgb="FFFF0000"/>
      <name val="Arial"/>
      <family val="2"/>
      <scheme val="minor"/>
    </font>
    <font>
      <sz val="14"/>
      <color theme="1" tint="0.349986266670735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F0D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 style="thin">
        <color auto="1"/>
      </bottom>
      <diagonal/>
    </border>
  </borders>
  <cellStyleXfs count="21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7" fontId="6" fillId="0" borderId="0" applyFont="0" applyFill="0" applyBorder="0" applyProtection="0">
      <alignment horizontal="left"/>
    </xf>
    <xf numFmtId="41" fontId="6" fillId="0" borderId="0" applyFont="0" applyFill="0" applyBorder="0" applyAlignment="0" applyProtection="0"/>
    <xf numFmtId="7" fontId="6" fillId="0" borderId="0" applyFont="0" applyFill="0" applyBorder="0" applyProtection="0">
      <alignment horizontal="right"/>
    </xf>
    <xf numFmtId="7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4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6" fillId="0" borderId="5" applyNumberFormat="0" applyProtection="0">
      <alignment vertical="top" wrapText="1"/>
    </xf>
    <xf numFmtId="0" fontId="6" fillId="0" borderId="0">
      <alignment horizontal="right" indent="1"/>
    </xf>
    <xf numFmtId="0" fontId="1" fillId="0" borderId="0">
      <alignment horizontal="left" vertical="center" wrapText="1"/>
    </xf>
  </cellStyleXfs>
  <cellXfs count="133">
    <xf numFmtId="0" fontId="0" fillId="0" borderId="0" xfId="0">
      <alignment horizontal="left" wrapText="1"/>
    </xf>
    <xf numFmtId="0" fontId="3" fillId="0" borderId="0" xfId="0" applyFont="1">
      <alignment horizontal="left" wrapText="1"/>
    </xf>
    <xf numFmtId="0" fontId="9" fillId="0" borderId="2" xfId="3">
      <alignment horizontal="left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0" fillId="0" borderId="0" xfId="13" applyFont="1" applyAlignment="1">
      <alignment vertical="top" wrapText="1"/>
    </xf>
    <xf numFmtId="0" fontId="6" fillId="0" borderId="0" xfId="13" applyAlignment="1">
      <alignment vertical="top" wrapText="1"/>
    </xf>
    <xf numFmtId="0" fontId="0" fillId="0" borderId="0" xfId="13" applyFont="1" applyBorder="1" applyAlignment="1">
      <alignment vertical="top" wrapText="1"/>
    </xf>
    <xf numFmtId="0" fontId="0" fillId="0" borderId="0" xfId="0" applyBorder="1">
      <alignment horizontal="left" wrapText="1"/>
    </xf>
    <xf numFmtId="0" fontId="13" fillId="0" borderId="2" xfId="3" applyFont="1">
      <alignment horizontal="left"/>
    </xf>
    <xf numFmtId="0" fontId="6" fillId="0" borderId="2" xfId="3" applyFont="1">
      <alignment horizontal="left"/>
    </xf>
    <xf numFmtId="0" fontId="0" fillId="0" borderId="0" xfId="13" applyFont="1" applyBorder="1" applyAlignment="1">
      <alignment horizontal="center" vertical="top" wrapText="1"/>
    </xf>
    <xf numFmtId="14" fontId="0" fillId="0" borderId="0" xfId="16" applyFont="1" applyBorder="1">
      <alignment horizontal="left" wrapText="1"/>
    </xf>
    <xf numFmtId="0" fontId="0" fillId="0" borderId="0" xfId="13" applyFont="1" applyAlignment="1"/>
    <xf numFmtId="0" fontId="0" fillId="0" borderId="2" xfId="3" applyFont="1">
      <alignment horizontal="left"/>
    </xf>
    <xf numFmtId="0" fontId="0" fillId="0" borderId="0" xfId="0" applyFont="1">
      <alignment horizontal="left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0" xfId="4" applyBorder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>
      <alignment horizontal="left" wrapText="1"/>
    </xf>
    <xf numFmtId="0" fontId="0" fillId="0" borderId="0" xfId="13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7" fillId="3" borderId="0" xfId="0" applyFont="1" applyFill="1">
      <alignment horizontal="left" wrapText="1"/>
    </xf>
    <xf numFmtId="0" fontId="7" fillId="3" borderId="0" xfId="0" applyFont="1" applyFill="1" applyAlignment="1">
      <alignment horizontal="left"/>
    </xf>
    <xf numFmtId="0" fontId="7" fillId="0" borderId="0" xfId="13" applyFont="1" applyBorder="1" applyAlignment="1">
      <alignment vertical="top" wrapText="1"/>
    </xf>
    <xf numFmtId="0" fontId="6" fillId="0" borderId="0" xfId="5" applyAlignment="1">
      <alignment horizontal="left"/>
    </xf>
    <xf numFmtId="0" fontId="0" fillId="0" borderId="0" xfId="13" applyFont="1" applyFill="1" applyAlignment="1">
      <alignment vertical="top" wrapText="1"/>
    </xf>
    <xf numFmtId="0" fontId="0" fillId="0" borderId="0" xfId="13" applyFont="1" applyFill="1" applyBorder="1" applyAlignment="1">
      <alignment horizontal="center" vertical="top" wrapText="1"/>
    </xf>
    <xf numFmtId="39" fontId="0" fillId="3" borderId="0" xfId="7" applyNumberFormat="1" applyFont="1" applyFill="1" applyBorder="1">
      <alignment horizontal="left"/>
    </xf>
    <xf numFmtId="37" fontId="0" fillId="0" borderId="6" xfId="7" applyNumberFormat="1" applyFont="1" applyBorder="1">
      <alignment horizontal="left"/>
    </xf>
    <xf numFmtId="0" fontId="12" fillId="0" borderId="0" xfId="2" applyFont="1" applyFill="1"/>
    <xf numFmtId="0" fontId="7" fillId="0" borderId="0" xfId="4" applyBorder="1" applyAlignment="1">
      <alignment horizontal="center"/>
    </xf>
    <xf numFmtId="0" fontId="0" fillId="0" borderId="6" xfId="13" applyFont="1" applyBorder="1" applyAlignment="1" applyProtection="1">
      <alignment vertical="top" wrapText="1"/>
      <protection locked="0"/>
    </xf>
    <xf numFmtId="14" fontId="0" fillId="0" borderId="0" xfId="16" applyFont="1" applyBorder="1" applyProtection="1">
      <alignment horizontal="left" wrapText="1"/>
      <protection locked="0"/>
    </xf>
    <xf numFmtId="0" fontId="0" fillId="0" borderId="6" xfId="0" applyBorder="1">
      <alignment horizontal="left" wrapText="1"/>
    </xf>
    <xf numFmtId="0" fontId="0" fillId="0" borderId="0" xfId="13" applyFont="1" applyAlignment="1">
      <alignment horizontal="left"/>
    </xf>
    <xf numFmtId="0" fontId="0" fillId="0" borderId="0" xfId="13" applyFont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37" fontId="0" fillId="0" borderId="6" xfId="7" applyFont="1" applyBorder="1" applyProtection="1">
      <alignment horizontal="left"/>
      <protection locked="0"/>
    </xf>
    <xf numFmtId="37" fontId="0" fillId="0" borderId="0" xfId="7" applyFont="1" applyBorder="1" applyProtection="1">
      <alignment horizontal="left"/>
      <protection locked="0"/>
    </xf>
    <xf numFmtId="0" fontId="18" fillId="0" borderId="0" xfId="0" applyFont="1">
      <alignment horizontal="left" wrapText="1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0" fillId="0" borderId="0" xfId="13" applyFont="1" applyBorder="1" applyAlignment="1" applyProtection="1">
      <alignment horizontal="center" vertical="top" wrapText="1"/>
      <protection locked="0"/>
    </xf>
    <xf numFmtId="0" fontId="0" fillId="4" borderId="10" xfId="13" applyFont="1" applyFill="1" applyBorder="1" applyAlignment="1" applyProtection="1">
      <alignment vertical="top" wrapText="1"/>
      <protection locked="0"/>
    </xf>
    <xf numFmtId="0" fontId="0" fillId="4" borderId="8" xfId="13" applyFont="1" applyFill="1" applyBorder="1" applyAlignment="1" applyProtection="1">
      <alignment vertical="top" wrapText="1"/>
      <protection locked="0"/>
    </xf>
    <xf numFmtId="0" fontId="19" fillId="0" borderId="0" xfId="0" applyFont="1" applyAlignment="1">
      <alignment vertical="center" textRotation="90" wrapText="1"/>
    </xf>
    <xf numFmtId="0" fontId="0" fillId="0" borderId="0" xfId="0" applyFill="1" applyBorder="1">
      <alignment horizontal="left" wrapText="1"/>
    </xf>
    <xf numFmtId="0" fontId="0" fillId="0" borderId="0" xfId="0" applyFill="1">
      <alignment horizontal="left" wrapText="1"/>
    </xf>
    <xf numFmtId="0" fontId="0" fillId="0" borderId="0" xfId="0" applyFill="1" applyAlignment="1">
      <alignment vertical="top" wrapText="1"/>
    </xf>
    <xf numFmtId="0" fontId="0" fillId="0" borderId="6" xfId="13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7" fillId="0" borderId="6" xfId="13" applyFont="1" applyBorder="1" applyAlignment="1">
      <alignment horizontal="center" wrapText="1"/>
    </xf>
    <xf numFmtId="0" fontId="0" fillId="0" borderId="6" xfId="13" applyFont="1" applyFill="1" applyBorder="1" applyAlignment="1">
      <alignment horizontal="center" vertical="center" wrapText="1"/>
    </xf>
    <xf numFmtId="0" fontId="0" fillId="0" borderId="6" xfId="13" applyFont="1" applyBorder="1" applyAlignment="1">
      <alignment horizontal="center" vertical="center" wrapText="1"/>
    </xf>
    <xf numFmtId="0" fontId="0" fillId="0" borderId="6" xfId="13" applyFont="1" applyFill="1" applyBorder="1" applyAlignment="1">
      <alignment vertical="top" wrapText="1"/>
    </xf>
    <xf numFmtId="0" fontId="0" fillId="0" borderId="6" xfId="13" applyFont="1" applyBorder="1" applyAlignment="1">
      <alignment vertical="top" wrapText="1"/>
    </xf>
    <xf numFmtId="0" fontId="0" fillId="0" borderId="0" xfId="3" applyFont="1" applyBorder="1" applyAlignment="1">
      <alignment horizontal="left" wrapText="1"/>
    </xf>
    <xf numFmtId="0" fontId="7" fillId="0" borderId="0" xfId="4" quotePrefix="1" applyBorder="1" applyAlignment="1">
      <alignment horizontal="center"/>
    </xf>
    <xf numFmtId="0" fontId="19" fillId="0" borderId="0" xfId="2" applyFont="1"/>
    <xf numFmtId="0" fontId="7" fillId="0" borderId="3" xfId="4">
      <alignment horizontal="left"/>
    </xf>
    <xf numFmtId="0" fontId="0" fillId="0" borderId="0" xfId="0" applyFill="1" applyAlignment="1">
      <alignment horizontal="left" vertical="top" wrapText="1"/>
    </xf>
    <xf numFmtId="0" fontId="12" fillId="0" borderId="0" xfId="2" applyFont="1"/>
    <xf numFmtId="0" fontId="0" fillId="0" borderId="0" xfId="0" applyFill="1" applyAlignment="1" applyProtection="1">
      <alignment vertical="top" wrapText="1"/>
      <protection locked="0"/>
    </xf>
    <xf numFmtId="0" fontId="0" fillId="0" borderId="6" xfId="13" applyFont="1" applyBorder="1" applyAlignment="1" applyProtection="1">
      <alignment horizontal="center" vertical="center" wrapText="1"/>
      <protection locked="0"/>
    </xf>
    <xf numFmtId="0" fontId="0" fillId="0" borderId="6" xfId="13" applyFont="1" applyBorder="1" applyAlignment="1" applyProtection="1">
      <alignment vertical="center" wrapText="1"/>
      <protection locked="0"/>
    </xf>
    <xf numFmtId="0" fontId="0" fillId="0" borderId="0" xfId="0" applyProtection="1">
      <alignment horizontal="left" wrapText="1"/>
    </xf>
    <xf numFmtId="0" fontId="0" fillId="0" borderId="2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vertical="top" wrapText="1"/>
    </xf>
    <xf numFmtId="0" fontId="12" fillId="0" borderId="0" xfId="2" applyFont="1" applyProtection="1"/>
    <xf numFmtId="0" fontId="0" fillId="0" borderId="0" xfId="0" applyAlignment="1" applyProtection="1">
      <alignment horizontal="left" vertical="center" wrapText="1"/>
    </xf>
    <xf numFmtId="0" fontId="0" fillId="0" borderId="6" xfId="13" applyFont="1" applyBorder="1" applyAlignment="1" applyProtection="1">
      <alignment horizontal="center" vertical="center" wrapText="1"/>
    </xf>
    <xf numFmtId="0" fontId="3" fillId="0" borderId="0" xfId="0" applyFont="1" applyProtection="1">
      <alignment horizontal="left" wrapText="1"/>
    </xf>
    <xf numFmtId="0" fontId="0" fillId="0" borderId="0" xfId="13" applyFont="1" applyBorder="1" applyAlignment="1" applyProtection="1">
      <alignment horizontal="center" vertical="center" wrapText="1"/>
    </xf>
    <xf numFmtId="0" fontId="0" fillId="0" borderId="0" xfId="13" applyFont="1" applyBorder="1" applyAlignment="1" applyProtection="1">
      <alignment vertical="top" wrapText="1"/>
    </xf>
    <xf numFmtId="0" fontId="13" fillId="0" borderId="2" xfId="3" applyFont="1" applyProtection="1">
      <alignment horizontal="left"/>
    </xf>
    <xf numFmtId="0" fontId="6" fillId="0" borderId="2" xfId="3" applyFont="1" applyProtection="1">
      <alignment horizontal="left"/>
    </xf>
    <xf numFmtId="0" fontId="9" fillId="0" borderId="2" xfId="3" applyProtection="1">
      <alignment horizontal="left"/>
    </xf>
    <xf numFmtId="0" fontId="0" fillId="0" borderId="0" xfId="13" applyFont="1" applyAlignment="1" applyProtection="1">
      <alignment vertical="top" wrapText="1"/>
    </xf>
    <xf numFmtId="37" fontId="0" fillId="0" borderId="0" xfId="7" applyFont="1" applyAlignment="1" applyProtection="1">
      <alignment horizontal="right"/>
    </xf>
    <xf numFmtId="0" fontId="0" fillId="0" borderId="0" xfId="0" applyAlignment="1" applyProtection="1">
      <alignment horizontal="right" wrapText="1"/>
    </xf>
    <xf numFmtId="165" fontId="0" fillId="0" borderId="0" xfId="13" applyNumberFormat="1" applyFont="1" applyBorder="1" applyAlignment="1" applyProtection="1">
      <alignment vertical="top" wrapText="1"/>
    </xf>
    <xf numFmtId="0" fontId="0" fillId="0" borderId="0" xfId="13" applyFont="1" applyFill="1" applyAlignment="1" applyProtection="1">
      <alignment vertical="top" wrapText="1"/>
    </xf>
    <xf numFmtId="0" fontId="0" fillId="0" borderId="0" xfId="13" applyFont="1" applyBorder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7" fillId="0" borderId="0" xfId="4" quotePrefix="1" applyBorder="1" applyAlignment="1" applyProtection="1"/>
    <xf numFmtId="0" fontId="0" fillId="0" borderId="0" xfId="0" applyBorder="1" applyProtection="1">
      <alignment horizontal="left" wrapText="1"/>
    </xf>
    <xf numFmtId="0" fontId="7" fillId="0" borderId="0" xfId="4" quotePrefix="1" applyBorder="1" applyAlignment="1" applyProtection="1">
      <alignment horizontal="center"/>
    </xf>
    <xf numFmtId="0" fontId="7" fillId="0" borderId="0" xfId="4" applyBorder="1" applyAlignment="1" applyProtection="1">
      <alignment horizontal="center"/>
    </xf>
    <xf numFmtId="0" fontId="0" fillId="0" borderId="2" xfId="3" applyFo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0" borderId="6" xfId="13" applyFont="1" applyFill="1" applyBorder="1" applyAlignment="1">
      <alignment horizontal="center" wrapText="1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6" xfId="13" applyFont="1" applyBorder="1" applyAlignment="1" applyProtection="1">
      <alignment horizontal="center" vertical="top" wrapText="1"/>
      <protection locked="0"/>
    </xf>
    <xf numFmtId="0" fontId="7" fillId="0" borderId="1" xfId="13" applyFont="1" applyBorder="1" applyAlignment="1">
      <alignment horizontal="center" vertical="top" wrapText="1"/>
    </xf>
    <xf numFmtId="0" fontId="0" fillId="0" borderId="6" xfId="13" applyFont="1" applyFill="1" applyBorder="1" applyAlignment="1">
      <alignment horizontal="center" vertical="center" wrapText="1"/>
    </xf>
    <xf numFmtId="0" fontId="0" fillId="0" borderId="6" xfId="13" applyFont="1" applyBorder="1" applyAlignment="1">
      <alignment horizontal="center" vertical="center" wrapText="1"/>
    </xf>
    <xf numFmtId="0" fontId="0" fillId="0" borderId="6" xfId="13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0" fillId="0" borderId="6" xfId="13" applyFont="1" applyFill="1" applyBorder="1" applyAlignment="1">
      <alignment vertical="top" wrapText="1"/>
    </xf>
    <xf numFmtId="0" fontId="0" fillId="0" borderId="6" xfId="13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13" applyFont="1" applyFill="1" applyBorder="1" applyAlignment="1" applyProtection="1">
      <alignment horizontal="center" vertical="top" wrapText="1"/>
      <protection locked="0"/>
    </xf>
    <xf numFmtId="0" fontId="0" fillId="0" borderId="7" xfId="13" applyFont="1" applyBorder="1" applyAlignment="1" applyProtection="1">
      <alignment horizontal="center" vertical="top" wrapText="1"/>
      <protection locked="0"/>
    </xf>
    <xf numFmtId="0" fontId="0" fillId="0" borderId="1" xfId="13" applyFont="1" applyBorder="1" applyAlignment="1" applyProtection="1">
      <alignment horizontal="center" vertical="top" wrapText="1"/>
      <protection locked="0"/>
    </xf>
    <xf numFmtId="0" fontId="0" fillId="0" borderId="0" xfId="3" applyFont="1" applyBorder="1" applyAlignment="1">
      <alignment horizontal="left" wrapText="1"/>
    </xf>
    <xf numFmtId="0" fontId="0" fillId="0" borderId="4" xfId="13" applyFont="1" applyFill="1" applyBorder="1" applyAlignment="1" applyProtection="1">
      <alignment horizontal="center" vertical="top" wrapText="1"/>
      <protection locked="0"/>
    </xf>
    <xf numFmtId="0" fontId="7" fillId="0" borderId="0" xfId="4" quotePrefix="1" applyBorder="1" applyAlignment="1">
      <alignment horizontal="center"/>
    </xf>
    <xf numFmtId="0" fontId="0" fillId="0" borderId="9" xfId="13" applyFont="1" applyBorder="1" applyAlignment="1" applyProtection="1">
      <alignment horizontal="center" vertical="top" wrapText="1"/>
      <protection locked="0"/>
    </xf>
    <xf numFmtId="0" fontId="0" fillId="0" borderId="10" xfId="13" applyFont="1" applyBorder="1" applyAlignment="1" applyProtection="1">
      <alignment horizontal="center" vertical="top" wrapText="1"/>
      <protection locked="0"/>
    </xf>
    <xf numFmtId="0" fontId="19" fillId="0" borderId="0" xfId="2" applyFont="1"/>
    <xf numFmtId="0" fontId="19" fillId="0" borderId="0" xfId="0" applyFont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center" wrapText="1"/>
      <protection locked="0"/>
    </xf>
    <xf numFmtId="0" fontId="7" fillId="0" borderId="3" xfId="4">
      <alignment horizontal="left"/>
    </xf>
    <xf numFmtId="14" fontId="0" fillId="0" borderId="1" xfId="16" applyFont="1" applyBorder="1" applyProtection="1">
      <alignment horizontal="left" wrapText="1"/>
      <protection locked="0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7" fillId="0" borderId="6" xfId="13" applyFont="1" applyBorder="1" applyAlignment="1">
      <alignment horizontal="center" wrapText="1"/>
    </xf>
    <xf numFmtId="0" fontId="0" fillId="0" borderId="0" xfId="0" applyAlignment="1" applyProtection="1">
      <alignment horizontal="left" vertical="top" wrapText="1"/>
    </xf>
    <xf numFmtId="0" fontId="7" fillId="0" borderId="0" xfId="4" quotePrefix="1" applyBorder="1" applyAlignment="1" applyProtection="1">
      <alignment horizontal="center"/>
    </xf>
    <xf numFmtId="0" fontId="12" fillId="0" borderId="0" xfId="2" applyFont="1" applyProtection="1"/>
    <xf numFmtId="0" fontId="11" fillId="0" borderId="0" xfId="0" applyFont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</cellXfs>
  <cellStyles count="21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Input" xfId="17" builtinId="20" customBuiltin="1"/>
    <cellStyle name="Normal" xfId="0" builtinId="0" customBuiltin="1"/>
    <cellStyle name="Note" xfId="18" builtinId="10" customBuiltin="1"/>
    <cellStyle name="Percent" xfId="11" builtinId="5" customBuiltin="1"/>
    <cellStyle name="Phone" xfId="15" xr:uid="{00000000-0005-0000-0000-00000F000000}"/>
    <cellStyle name="Tax rate label" xfId="19" xr:uid="{00000000-0005-0000-0000-000010000000}"/>
    <cellStyle name="Title" xfId="1" builtinId="15" customBuiltin="1"/>
    <cellStyle name="Total" xfId="14" builtinId="25" customBuiltin="1"/>
    <cellStyle name="Warning Text" xfId="12" builtinId="11" customBuiltin="1"/>
    <cellStyle name="z Hidden Text" xfId="20" xr:uid="{00000000-0005-0000-0000-000014000000}"/>
  </cellStyles>
  <dxfs count="28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TableStyleMedium2" defaultPivotStyle="PivotStyleLight16">
    <tableStyle name="ConstructionBidSheet_table1" pivot="0" count="6" xr9:uid="{00000000-0011-0000-FFFF-FFFF00000000}">
      <tableStyleElement type="headerRow" dxfId="27"/>
      <tableStyleElement type="totalRow" dxfId="26"/>
      <tableStyleElement type="lastColumn" dxfId="25"/>
      <tableStyleElement type="firstRowStripe" dxfId="24"/>
      <tableStyleElement type="lastHeaderCell" dxfId="23"/>
      <tableStyleElement type="lastTotalCell" dxfId="22"/>
    </tableStyle>
    <tableStyle name="Cost" pivot="0" count="6" xr9:uid="{00000000-0011-0000-FFFF-FFFF01000000}"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mruColors>
      <color rgb="FFDAF0DF"/>
      <color rgb="FFC3E4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219075</xdr:colOff>
      <xdr:row>0</xdr:row>
      <xdr:rowOff>276223</xdr:rowOff>
    </xdr:from>
    <xdr:to>
      <xdr:col>10</xdr:col>
      <xdr:colOff>1219200</xdr:colOff>
      <xdr:row>3</xdr:row>
      <xdr:rowOff>6535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276223"/>
          <a:ext cx="1000125" cy="914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285751</xdr:colOff>
      <xdr:row>0</xdr:row>
      <xdr:rowOff>85723</xdr:rowOff>
    </xdr:from>
    <xdr:to>
      <xdr:col>8</xdr:col>
      <xdr:colOff>771526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85723"/>
          <a:ext cx="1009650" cy="77152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office.com/en-us/article/and-function-5f19b2e8-e1df-4408-897a-ce285a19e9d9" TargetMode="External"/><Relationship Id="rId1" Type="http://schemas.openxmlformats.org/officeDocument/2006/relationships/hyperlink" Target="https://exceljet.net/formula/value-exists-in-a-rang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2:I12"/>
  <sheetViews>
    <sheetView topLeftCell="A4" zoomScaleNormal="100" workbookViewId="0">
      <selection activeCell="J5" sqref="J5"/>
    </sheetView>
  </sheetViews>
  <sheetFormatPr defaultColWidth="9" defaultRowHeight="14" x14ac:dyDescent="0.3"/>
  <cols>
    <col min="1" max="16384" width="9" style="4"/>
  </cols>
  <sheetData>
    <row r="2" spans="2:9" ht="45" customHeight="1" x14ac:dyDescent="0.3">
      <c r="B2" s="97" t="s">
        <v>86</v>
      </c>
      <c r="C2" s="97"/>
      <c r="D2" s="97"/>
      <c r="E2" s="97"/>
      <c r="F2" s="97"/>
      <c r="G2" s="97"/>
      <c r="H2" s="97"/>
      <c r="I2" s="97"/>
    </row>
    <row r="3" spans="2:9" ht="19.5" customHeight="1" x14ac:dyDescent="0.3">
      <c r="B3" s="98" t="s">
        <v>59</v>
      </c>
      <c r="C3" s="98"/>
      <c r="D3" s="98"/>
      <c r="E3" s="98"/>
      <c r="F3" s="98"/>
      <c r="G3" s="98"/>
      <c r="H3" s="98"/>
      <c r="I3" s="98"/>
    </row>
    <row r="5" spans="2:9" ht="52" customHeight="1" x14ac:dyDescent="0.3">
      <c r="B5" s="97" t="s">
        <v>60</v>
      </c>
      <c r="C5" s="97"/>
      <c r="D5" s="97"/>
      <c r="E5" s="97"/>
      <c r="F5" s="97"/>
      <c r="G5" s="97"/>
      <c r="H5" s="97"/>
      <c r="I5" s="97"/>
    </row>
    <row r="6" spans="2:9" ht="70.75" customHeight="1" x14ac:dyDescent="0.3">
      <c r="B6" s="95" t="s">
        <v>61</v>
      </c>
      <c r="C6" s="95"/>
      <c r="D6" s="95"/>
      <c r="E6" s="95"/>
      <c r="F6" s="95"/>
      <c r="G6" s="95"/>
      <c r="H6" s="95"/>
      <c r="I6" s="95"/>
    </row>
    <row r="7" spans="2:9" ht="49.5" customHeight="1" x14ac:dyDescent="0.3">
      <c r="B7" s="95" t="s">
        <v>62</v>
      </c>
      <c r="C7" s="95"/>
      <c r="D7" s="95"/>
      <c r="E7" s="95"/>
      <c r="F7" s="95"/>
      <c r="G7" s="95"/>
      <c r="H7" s="95"/>
      <c r="I7" s="95"/>
    </row>
    <row r="8" spans="2:9" x14ac:dyDescent="0.3">
      <c r="B8" s="95"/>
      <c r="C8" s="95"/>
      <c r="D8" s="95"/>
      <c r="E8" s="95"/>
      <c r="F8" s="95"/>
      <c r="G8" s="95"/>
      <c r="H8" s="95"/>
      <c r="I8" s="95"/>
    </row>
    <row r="9" spans="2:9" ht="48.75" customHeight="1" x14ac:dyDescent="0.3">
      <c r="B9" s="95" t="s">
        <v>49</v>
      </c>
      <c r="C9" s="95"/>
      <c r="D9" s="95"/>
      <c r="E9" s="95"/>
      <c r="F9" s="95"/>
      <c r="G9" s="95"/>
      <c r="H9" s="95"/>
      <c r="I9" s="95"/>
    </row>
    <row r="10" spans="2:9" x14ac:dyDescent="0.3">
      <c r="B10" s="95"/>
      <c r="C10" s="95"/>
      <c r="D10" s="95"/>
      <c r="E10" s="95"/>
      <c r="F10" s="95"/>
      <c r="G10" s="95"/>
      <c r="H10" s="95"/>
      <c r="I10" s="95"/>
    </row>
    <row r="11" spans="2:9" x14ac:dyDescent="0.3">
      <c r="B11" s="96" t="s">
        <v>87</v>
      </c>
      <c r="C11" s="96"/>
      <c r="D11" s="96"/>
      <c r="E11" s="96"/>
      <c r="F11" s="96"/>
      <c r="G11" s="96"/>
      <c r="H11" s="96"/>
      <c r="I11" s="96"/>
    </row>
    <row r="12" spans="2:9" x14ac:dyDescent="0.3">
      <c r="B12" s="96" t="s">
        <v>88</v>
      </c>
      <c r="C12" s="96"/>
      <c r="D12" s="96"/>
      <c r="E12" s="96"/>
      <c r="F12" s="96"/>
      <c r="G12" s="96"/>
      <c r="H12" s="96"/>
      <c r="I12" s="96"/>
    </row>
  </sheetData>
  <sheetProtection algorithmName="SHA-512" hashValue="HRKuY3vvAhshh096xsIafKKNYgW+BBJdKVbVCM4xcoWWKis94nZ/w45xRPiSeQR867HOmSF7+L7Q98GdDec+DQ==" saltValue="Rj7zvwTQCbPcBpRfltnOMw==" spinCount="100000" sheet="1" objects="1" scenarios="1"/>
  <mergeCells count="10">
    <mergeCell ref="B10:I10"/>
    <mergeCell ref="B11:I11"/>
    <mergeCell ref="B12:I12"/>
    <mergeCell ref="B2:I2"/>
    <mergeCell ref="B5:I5"/>
    <mergeCell ref="B6:I6"/>
    <mergeCell ref="B7:I7"/>
    <mergeCell ref="B9:I9"/>
    <mergeCell ref="B8:I8"/>
    <mergeCell ref="B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7" tint="0.59999389629810485"/>
    <pageSetUpPr autoPageBreaks="0" fitToPage="1"/>
  </sheetPr>
  <dimension ref="B2:K52"/>
  <sheetViews>
    <sheetView showGridLines="0" view="pageBreakPreview" topLeftCell="A7" zoomScale="85" zoomScaleNormal="100" zoomScaleSheetLayoutView="85" workbookViewId="0">
      <selection activeCell="D5" sqref="D5"/>
    </sheetView>
  </sheetViews>
  <sheetFormatPr defaultColWidth="9" defaultRowHeight="30" customHeight="1" x14ac:dyDescent="0.3"/>
  <cols>
    <col min="1" max="1" width="5.5" style="4" customWidth="1"/>
    <col min="2" max="2" width="5.75" style="4" customWidth="1"/>
    <col min="3" max="3" width="26.75" style="4" customWidth="1"/>
    <col min="4" max="4" width="17.58203125" style="4" customWidth="1"/>
    <col min="5" max="5" width="12" style="4" customWidth="1"/>
    <col min="6" max="6" width="15.5" style="4" customWidth="1"/>
    <col min="7" max="7" width="9" style="4" customWidth="1"/>
    <col min="8" max="8" width="20.5" style="4" customWidth="1"/>
    <col min="9" max="9" width="22.08203125" style="4" customWidth="1"/>
    <col min="10" max="10" width="19.33203125" style="4" bestFit="1" customWidth="1"/>
    <col min="11" max="11" width="18.75" style="4" customWidth="1"/>
    <col min="12" max="12" width="12.5" style="4" customWidth="1"/>
    <col min="13" max="14" width="9" style="4"/>
    <col min="15" max="15" width="11.33203125" style="4" bestFit="1" customWidth="1"/>
    <col min="16" max="16384" width="9" style="4"/>
  </cols>
  <sheetData>
    <row r="2" spans="2:11" ht="30" customHeight="1" x14ac:dyDescent="0.95">
      <c r="C2" s="16" t="s">
        <v>3</v>
      </c>
    </row>
    <row r="3" spans="2:11" ht="33" customHeight="1" x14ac:dyDescent="0.3">
      <c r="C3" s="106" t="s">
        <v>75</v>
      </c>
      <c r="D3" s="107"/>
      <c r="E3" s="107"/>
      <c r="F3" s="107"/>
      <c r="G3" s="107"/>
      <c r="H3" s="107"/>
      <c r="I3" s="107"/>
    </row>
    <row r="4" spans="2:11" ht="43.5" customHeight="1" x14ac:dyDescent="0.3">
      <c r="C4" s="114" t="s">
        <v>45</v>
      </c>
      <c r="D4" s="114"/>
      <c r="E4" s="114"/>
      <c r="F4" s="114"/>
      <c r="G4" s="114"/>
      <c r="H4" s="114"/>
      <c r="I4" s="114"/>
    </row>
    <row r="5" spans="2:11" ht="19.5" customHeight="1" x14ac:dyDescent="0.3">
      <c r="C5" s="60"/>
      <c r="D5" s="60"/>
      <c r="E5" s="60"/>
      <c r="F5" s="60"/>
      <c r="G5" s="60"/>
      <c r="H5" s="60"/>
      <c r="I5" s="60"/>
    </row>
    <row r="6" spans="2:11" s="43" customFormat="1" ht="37.5" customHeight="1" thickBot="1" x14ac:dyDescent="0.7">
      <c r="C6" s="9" t="s">
        <v>66</v>
      </c>
      <c r="D6" s="9"/>
      <c r="E6" s="9"/>
      <c r="F6" s="9"/>
      <c r="G6" s="9"/>
      <c r="H6" s="9"/>
      <c r="I6" s="9"/>
      <c r="J6" s="44"/>
      <c r="K6" s="45"/>
    </row>
    <row r="7" spans="2:11" ht="35.15" customHeight="1" thickTop="1" x14ac:dyDescent="0.65">
      <c r="B7" s="120"/>
      <c r="C7" s="119" t="s">
        <v>74</v>
      </c>
      <c r="D7" s="119"/>
      <c r="E7" s="65"/>
      <c r="F7" s="32"/>
      <c r="H7" s="62" t="s">
        <v>10</v>
      </c>
      <c r="I7" s="65"/>
      <c r="J7" s="65"/>
      <c r="K7" s="65"/>
    </row>
    <row r="8" spans="2:11" ht="28" x14ac:dyDescent="0.65">
      <c r="B8" s="120"/>
      <c r="C8" s="17" t="s">
        <v>5</v>
      </c>
      <c r="D8" s="117"/>
      <c r="E8" s="118"/>
      <c r="F8" s="32"/>
      <c r="G8" s="1"/>
      <c r="H8" s="17" t="s">
        <v>9</v>
      </c>
      <c r="I8" s="34" t="s">
        <v>41</v>
      </c>
      <c r="J8" s="38"/>
    </row>
    <row r="9" spans="2:11" ht="22" x14ac:dyDescent="0.65">
      <c r="B9" s="120"/>
      <c r="C9" s="17" t="s">
        <v>6</v>
      </c>
      <c r="D9" s="117"/>
      <c r="E9" s="118"/>
      <c r="F9" s="32"/>
      <c r="G9" s="1"/>
      <c r="H9" s="17" t="s">
        <v>11</v>
      </c>
      <c r="I9" s="34"/>
      <c r="J9" s="38"/>
    </row>
    <row r="10" spans="2:11" ht="22" x14ac:dyDescent="0.65">
      <c r="B10" s="120"/>
      <c r="C10" s="17" t="s">
        <v>7</v>
      </c>
      <c r="D10" s="117"/>
      <c r="E10" s="118"/>
      <c r="F10" s="32"/>
      <c r="G10" s="1"/>
      <c r="H10" s="17" t="s">
        <v>57</v>
      </c>
      <c r="I10" s="34"/>
      <c r="J10" s="38"/>
    </row>
    <row r="11" spans="2:11" ht="28" x14ac:dyDescent="0.65">
      <c r="B11" s="120"/>
      <c r="C11" s="17" t="s">
        <v>8</v>
      </c>
      <c r="D11" s="101"/>
      <c r="E11" s="101"/>
      <c r="F11" s="32"/>
      <c r="G11" s="1"/>
      <c r="H11" s="17" t="s">
        <v>12</v>
      </c>
      <c r="I11" s="34"/>
      <c r="J11" s="38"/>
    </row>
    <row r="12" spans="2:11" ht="22" x14ac:dyDescent="0.65">
      <c r="B12" s="120"/>
      <c r="C12" s="17"/>
      <c r="D12" s="46"/>
      <c r="E12" s="46"/>
      <c r="F12" s="32"/>
      <c r="G12" s="1"/>
      <c r="H12" s="17"/>
      <c r="I12" s="38"/>
      <c r="J12" s="38"/>
    </row>
    <row r="13" spans="2:11" ht="35.15" customHeight="1" thickBot="1" x14ac:dyDescent="0.7">
      <c r="C13" s="9" t="s">
        <v>67</v>
      </c>
      <c r="D13" s="14" t="s">
        <v>72</v>
      </c>
      <c r="E13" s="10"/>
      <c r="F13" s="10"/>
      <c r="G13" s="2"/>
      <c r="H13" s="2"/>
      <c r="I13" s="2"/>
      <c r="J13" s="2"/>
      <c r="K13" s="2"/>
    </row>
    <row r="14" spans="2:11" ht="15" customHeight="1" thickTop="1" x14ac:dyDescent="0.3">
      <c r="B14" s="120"/>
    </row>
    <row r="15" spans="2:11" ht="19.5" customHeight="1" x14ac:dyDescent="0.3">
      <c r="B15" s="120"/>
      <c r="C15" s="125" t="s">
        <v>76</v>
      </c>
      <c r="D15" s="125"/>
      <c r="E15" s="125"/>
      <c r="F15" s="66" t="s">
        <v>78</v>
      </c>
      <c r="G15" s="126" t="str">
        <f>IF(F15="Applicable", "You are exempt from this form.","You need to complete this form.")</f>
        <v>You are exempt from this form.</v>
      </c>
      <c r="H15" s="126"/>
      <c r="I15" s="52"/>
      <c r="J15" s="52"/>
      <c r="K15" s="51"/>
    </row>
    <row r="16" spans="2:11" ht="30" customHeight="1" x14ac:dyDescent="0.3">
      <c r="B16" s="120"/>
      <c r="C16" s="125" t="s">
        <v>77</v>
      </c>
      <c r="D16" s="125"/>
      <c r="E16" s="125"/>
      <c r="F16" s="66" t="s">
        <v>73</v>
      </c>
      <c r="G16" s="126" t="str">
        <f>IF(F16="Applicable", "You are exempt from this form.","You need to complete this form.")</f>
        <v>You need to complete this form.</v>
      </c>
      <c r="H16" s="126"/>
      <c r="I16" s="52"/>
      <c r="J16" s="52"/>
      <c r="K16" s="64"/>
    </row>
    <row r="17" spans="2:11" s="8" customFormat="1" ht="35.15" customHeight="1" x14ac:dyDescent="0.3">
      <c r="B17" s="120"/>
      <c r="C17" s="121" t="s">
        <v>85</v>
      </c>
      <c r="D17" s="121"/>
      <c r="E17" s="121"/>
      <c r="F17" s="121"/>
      <c r="G17" s="121"/>
      <c r="H17" s="121"/>
      <c r="I17" s="121"/>
      <c r="J17" s="121"/>
      <c r="K17" s="121"/>
    </row>
    <row r="18" spans="2:11" ht="35.15" customHeight="1" thickBot="1" x14ac:dyDescent="0.7">
      <c r="C18" s="9" t="s">
        <v>68</v>
      </c>
      <c r="D18" s="14"/>
      <c r="E18" s="10"/>
      <c r="F18" s="10"/>
      <c r="G18" s="2"/>
      <c r="H18" s="2"/>
      <c r="I18" s="2"/>
      <c r="J18" s="2"/>
      <c r="K18" s="2"/>
    </row>
    <row r="19" spans="2:11" ht="21.75" customHeight="1" thickTop="1" x14ac:dyDescent="0.3">
      <c r="B19" s="120"/>
      <c r="C19" s="13" t="s">
        <v>83</v>
      </c>
      <c r="D19" s="6"/>
      <c r="E19" s="6"/>
      <c r="F19" s="6"/>
      <c r="G19" s="6"/>
      <c r="H19" s="37"/>
      <c r="I19" s="6"/>
      <c r="J19" s="6"/>
      <c r="K19" s="6"/>
    </row>
    <row r="20" spans="2:11" ht="48.75" customHeight="1" x14ac:dyDescent="0.3">
      <c r="B20" s="120"/>
      <c r="C20" s="55" t="s">
        <v>13</v>
      </c>
      <c r="D20" s="55" t="s">
        <v>14</v>
      </c>
      <c r="E20" s="55" t="s">
        <v>15</v>
      </c>
      <c r="F20" s="99" t="s">
        <v>81</v>
      </c>
      <c r="G20" s="99"/>
      <c r="H20" s="127" t="s">
        <v>82</v>
      </c>
      <c r="I20" s="127"/>
      <c r="J20" s="55" t="s">
        <v>80</v>
      </c>
      <c r="K20" s="55" t="s">
        <v>28</v>
      </c>
    </row>
    <row r="21" spans="2:11" ht="14" x14ac:dyDescent="0.3">
      <c r="B21" s="120"/>
      <c r="C21" s="34"/>
      <c r="D21" s="34"/>
      <c r="E21" s="34"/>
      <c r="F21" s="100"/>
      <c r="G21" s="100"/>
      <c r="H21" s="101"/>
      <c r="I21" s="101"/>
      <c r="J21" s="41"/>
      <c r="K21" s="31">
        <f>J21/365</f>
        <v>0</v>
      </c>
    </row>
    <row r="22" spans="2:11" ht="14" x14ac:dyDescent="0.3">
      <c r="B22" s="120"/>
      <c r="C22" s="34"/>
      <c r="D22" s="34"/>
      <c r="E22" s="34"/>
      <c r="F22" s="100"/>
      <c r="G22" s="100"/>
      <c r="H22" s="101"/>
      <c r="I22" s="101"/>
      <c r="J22" s="41"/>
      <c r="K22" s="31">
        <f>J22/365</f>
        <v>0</v>
      </c>
    </row>
    <row r="23" spans="2:11" ht="14" x14ac:dyDescent="0.3">
      <c r="B23" s="120"/>
      <c r="C23" s="34"/>
      <c r="D23" s="34"/>
      <c r="E23" s="34"/>
      <c r="F23" s="100"/>
      <c r="G23" s="100"/>
      <c r="H23" s="101"/>
      <c r="I23" s="101"/>
      <c r="J23" s="41"/>
      <c r="K23" s="31">
        <f>J23/365</f>
        <v>0</v>
      </c>
    </row>
    <row r="24" spans="2:11" ht="14" x14ac:dyDescent="0.3">
      <c r="B24" s="120"/>
      <c r="C24" s="34"/>
      <c r="D24" s="34"/>
      <c r="E24" s="34"/>
      <c r="F24" s="100"/>
      <c r="G24" s="100"/>
      <c r="H24" s="101"/>
      <c r="I24" s="101"/>
      <c r="J24" s="41"/>
      <c r="K24" s="31">
        <f>J24/365</f>
        <v>0</v>
      </c>
    </row>
    <row r="25" spans="2:11" ht="14" x14ac:dyDescent="0.3">
      <c r="B25" s="120"/>
      <c r="C25" s="34"/>
      <c r="D25" s="34"/>
      <c r="E25" s="34"/>
      <c r="F25" s="100"/>
      <c r="G25" s="100"/>
      <c r="H25" s="101"/>
      <c r="I25" s="101"/>
      <c r="J25" s="41"/>
      <c r="K25" s="31">
        <f>J25/365</f>
        <v>0</v>
      </c>
    </row>
    <row r="26" spans="2:11" ht="14" x14ac:dyDescent="0.3">
      <c r="B26" s="120"/>
      <c r="C26" s="50"/>
      <c r="D26" s="50"/>
      <c r="E26" s="50"/>
      <c r="F26" s="50"/>
      <c r="G26" s="28"/>
      <c r="H26" s="50"/>
      <c r="J26" s="42">
        <f>SUM(J21:J25)</f>
        <v>0</v>
      </c>
      <c r="K26" s="30">
        <f>SUM(K21:K25)</f>
        <v>0</v>
      </c>
    </row>
    <row r="27" spans="2:11" ht="50.25" customHeight="1" thickBot="1" x14ac:dyDescent="0.7">
      <c r="C27" s="9" t="s">
        <v>69</v>
      </c>
      <c r="D27" s="14" t="s">
        <v>56</v>
      </c>
      <c r="E27" s="14"/>
      <c r="F27" s="14"/>
      <c r="G27" s="2"/>
      <c r="H27" s="2"/>
      <c r="I27" s="2"/>
      <c r="J27" s="2"/>
      <c r="K27" s="2"/>
    </row>
    <row r="28" spans="2:11" ht="66" customHeight="1" thickTop="1" x14ac:dyDescent="0.3">
      <c r="B28" s="49"/>
      <c r="C28" s="112"/>
      <c r="D28" s="113"/>
      <c r="E28" s="113"/>
      <c r="F28" s="113"/>
      <c r="G28" s="113"/>
      <c r="H28" s="113"/>
      <c r="I28" s="113"/>
      <c r="J28" s="113"/>
      <c r="K28" s="113"/>
    </row>
    <row r="29" spans="2:11" ht="14" x14ac:dyDescent="0.3">
      <c r="B29" s="49"/>
      <c r="C29" s="7"/>
      <c r="D29" s="7"/>
      <c r="E29" s="7"/>
      <c r="F29" s="22"/>
      <c r="G29" s="5"/>
      <c r="H29" s="7"/>
      <c r="J29" s="29"/>
      <c r="K29" s="7"/>
    </row>
    <row r="30" spans="2:11" ht="14" x14ac:dyDescent="0.3">
      <c r="B30" s="49"/>
      <c r="C30" s="7"/>
      <c r="D30" s="7"/>
      <c r="E30" s="7"/>
      <c r="F30" s="7"/>
      <c r="G30" s="5"/>
      <c r="J30" s="11"/>
      <c r="K30" s="7"/>
    </row>
    <row r="31" spans="2:11" ht="35.15" customHeight="1" thickBot="1" x14ac:dyDescent="0.7">
      <c r="B31" s="49"/>
      <c r="C31" s="9" t="s">
        <v>70</v>
      </c>
      <c r="D31" s="2"/>
      <c r="E31" s="2"/>
      <c r="F31" s="2"/>
      <c r="G31" s="2"/>
      <c r="H31" s="2"/>
      <c r="I31" s="2"/>
      <c r="J31" s="2"/>
      <c r="K31" s="2"/>
    </row>
    <row r="32" spans="2:11" ht="30" customHeight="1" thickTop="1" x14ac:dyDescent="0.3">
      <c r="B32" s="120"/>
      <c r="C32" s="122"/>
      <c r="D32" s="122"/>
      <c r="E32" s="122"/>
      <c r="F32" s="122"/>
      <c r="H32" s="124"/>
      <c r="I32" s="124"/>
      <c r="J32" s="12"/>
      <c r="K32" s="35"/>
    </row>
    <row r="33" spans="2:11" ht="18" customHeight="1" x14ac:dyDescent="0.3">
      <c r="B33" s="120"/>
      <c r="C33" s="123" t="s">
        <v>0</v>
      </c>
      <c r="D33" s="123"/>
      <c r="E33" s="63"/>
      <c r="F33" s="63"/>
      <c r="H33" s="123" t="s">
        <v>44</v>
      </c>
      <c r="I33" s="123"/>
      <c r="J33" s="18"/>
      <c r="K33" s="63" t="s">
        <v>2</v>
      </c>
    </row>
    <row r="34" spans="2:11" s="8" customFormat="1" ht="18" customHeight="1" x14ac:dyDescent="0.3">
      <c r="B34" s="120"/>
      <c r="C34" s="18"/>
      <c r="D34" s="18"/>
      <c r="E34" s="18"/>
      <c r="F34" s="18"/>
      <c r="H34" s="18"/>
      <c r="I34" s="18"/>
      <c r="J34" s="18"/>
      <c r="K34" s="18"/>
    </row>
    <row r="35" spans="2:11" ht="16.5" customHeight="1" x14ac:dyDescent="0.3">
      <c r="B35" s="120"/>
      <c r="C35" s="110" t="s">
        <v>87</v>
      </c>
      <c r="D35" s="110"/>
      <c r="E35" s="110"/>
      <c r="F35" s="110"/>
      <c r="G35" s="110"/>
      <c r="H35" s="110"/>
      <c r="I35" s="110"/>
      <c r="J35" s="110"/>
      <c r="K35" s="110"/>
    </row>
    <row r="36" spans="2:11" ht="18.75" customHeight="1" x14ac:dyDescent="0.3">
      <c r="B36" s="120"/>
      <c r="C36" s="110" t="s">
        <v>88</v>
      </c>
      <c r="D36" s="110"/>
      <c r="E36" s="110"/>
      <c r="F36" s="110"/>
      <c r="G36" s="110"/>
      <c r="H36" s="110"/>
      <c r="I36" s="110"/>
      <c r="J36" s="110"/>
      <c r="K36" s="110"/>
    </row>
    <row r="37" spans="2:11" ht="18.75" customHeight="1" x14ac:dyDescent="0.3">
      <c r="B37" s="120"/>
      <c r="C37" s="19"/>
      <c r="D37" s="20"/>
      <c r="E37" s="20"/>
      <c r="F37" s="20"/>
      <c r="G37" s="19"/>
      <c r="H37" s="20"/>
      <c r="I37" s="19"/>
      <c r="J37" s="19"/>
      <c r="K37" s="19"/>
    </row>
    <row r="38" spans="2:11" s="8" customFormat="1" ht="18" customHeight="1" x14ac:dyDescent="0.3">
      <c r="C38" s="116" t="s">
        <v>42</v>
      </c>
      <c r="D38" s="116"/>
      <c r="E38" s="116"/>
      <c r="F38" s="116"/>
      <c r="G38" s="116"/>
      <c r="H38" s="116"/>
      <c r="I38" s="116"/>
      <c r="J38" s="116"/>
      <c r="K38" s="116"/>
    </row>
    <row r="39" spans="2:11" s="8" customFormat="1" ht="18" customHeight="1" x14ac:dyDescent="0.3">
      <c r="C39" s="61"/>
      <c r="D39" s="33"/>
      <c r="E39" s="33"/>
      <c r="F39" s="33"/>
      <c r="G39" s="33"/>
      <c r="H39" s="33"/>
      <c r="I39" s="33"/>
      <c r="J39" s="33"/>
      <c r="K39" s="33"/>
    </row>
    <row r="40" spans="2:11" ht="30" customHeight="1" thickBot="1" x14ac:dyDescent="0.7">
      <c r="C40" s="9" t="s">
        <v>16</v>
      </c>
      <c r="D40" s="14" t="s">
        <v>17</v>
      </c>
      <c r="E40" s="14"/>
      <c r="F40" s="14"/>
      <c r="G40" s="2"/>
      <c r="H40" s="2"/>
      <c r="I40" s="2"/>
      <c r="J40" s="2"/>
      <c r="K40" s="2"/>
    </row>
    <row r="41" spans="2:11" ht="95.25" customHeight="1" thickTop="1" x14ac:dyDescent="0.3">
      <c r="C41" s="115"/>
      <c r="D41" s="115"/>
      <c r="E41" s="115"/>
      <c r="F41" s="115"/>
      <c r="G41" s="115"/>
      <c r="H41" s="115"/>
      <c r="I41" s="115"/>
      <c r="J41" s="115"/>
      <c r="K41" s="115"/>
    </row>
    <row r="42" spans="2:11" ht="23.5" customHeight="1" x14ac:dyDescent="0.3">
      <c r="C42" s="111"/>
      <c r="D42" s="111"/>
      <c r="E42" s="111"/>
      <c r="F42" s="111"/>
      <c r="G42" s="111"/>
      <c r="H42" s="111"/>
      <c r="I42" s="111"/>
      <c r="J42" s="111"/>
      <c r="K42" s="111"/>
    </row>
    <row r="43" spans="2:11" ht="14" x14ac:dyDescent="0.3">
      <c r="C43" s="95"/>
      <c r="D43" s="95"/>
      <c r="E43" s="95"/>
      <c r="F43" s="95"/>
      <c r="G43" s="95"/>
      <c r="H43" s="95"/>
      <c r="I43" s="95"/>
      <c r="J43" s="95"/>
      <c r="K43" s="95"/>
    </row>
    <row r="44" spans="2:11" ht="14" x14ac:dyDescent="0.3">
      <c r="C44" s="54"/>
      <c r="D44" s="54"/>
      <c r="E44" s="54"/>
      <c r="F44" s="54"/>
      <c r="G44" s="54"/>
      <c r="H44" s="54"/>
      <c r="I44" s="54"/>
      <c r="J44" s="54"/>
      <c r="K44" s="54"/>
    </row>
    <row r="45" spans="2:11" ht="31.5" customHeight="1" x14ac:dyDescent="0.3">
      <c r="C45" s="26" t="s">
        <v>84</v>
      </c>
      <c r="E45" s="7"/>
      <c r="F45" s="102" t="s">
        <v>58</v>
      </c>
      <c r="G45" s="102"/>
      <c r="H45" s="5"/>
      <c r="J45" s="29"/>
      <c r="K45" s="7"/>
    </row>
    <row r="46" spans="2:11" ht="30.75" customHeight="1" x14ac:dyDescent="0.3">
      <c r="C46" s="59" t="s">
        <v>29</v>
      </c>
      <c r="D46" s="39"/>
      <c r="E46" s="57" t="str">
        <f>IF(K26&gt;100, "Yes", "No")</f>
        <v>No</v>
      </c>
      <c r="F46" s="104" t="str">
        <f>IF(E46="yes", "Further review needed", "NA")</f>
        <v>NA</v>
      </c>
      <c r="G46" s="104"/>
      <c r="H46" s="5"/>
      <c r="J46" s="11"/>
      <c r="K46" s="7"/>
    </row>
    <row r="47" spans="2:11" ht="56" x14ac:dyDescent="0.3">
      <c r="C47" s="58" t="s">
        <v>46</v>
      </c>
      <c r="D47" s="39"/>
      <c r="E47" s="67" t="s">
        <v>73</v>
      </c>
      <c r="F47" s="105"/>
      <c r="G47" s="105"/>
      <c r="H47" s="5"/>
      <c r="J47" s="11"/>
      <c r="K47" s="7"/>
    </row>
    <row r="48" spans="2:11" ht="28.5" customHeight="1" x14ac:dyDescent="0.3">
      <c r="C48" s="108" t="s">
        <v>47</v>
      </c>
      <c r="D48" s="40" t="s">
        <v>36</v>
      </c>
      <c r="E48" s="56" t="str">
        <f>IF(K26&gt;20, "Yes", "No")</f>
        <v>No</v>
      </c>
      <c r="F48" s="103" t="e">
        <f>IF(AND(E48="Yes",E49="Yes"), "Further review needed", "NA")</f>
        <v>#VALUE!</v>
      </c>
      <c r="G48" s="103"/>
      <c r="H48" s="5"/>
      <c r="J48" s="11"/>
      <c r="K48" s="7"/>
    </row>
    <row r="49" spans="3:11" ht="28.5" customHeight="1" x14ac:dyDescent="0.3">
      <c r="C49" s="108"/>
      <c r="D49" s="40" t="s">
        <v>37</v>
      </c>
      <c r="E49" s="56" t="e">
        <f>IF(J26&gt;'T1 Allocation'!G9, "Yes", "No")</f>
        <v>#VALUE!</v>
      </c>
      <c r="F49" s="103"/>
      <c r="G49" s="103"/>
      <c r="H49" s="28"/>
      <c r="J49" s="11"/>
      <c r="K49" s="7"/>
    </row>
    <row r="50" spans="3:11" ht="28.5" customHeight="1" x14ac:dyDescent="0.3">
      <c r="C50" s="109" t="s">
        <v>32</v>
      </c>
      <c r="D50" s="39" t="s">
        <v>39</v>
      </c>
      <c r="E50" s="68" t="s">
        <v>73</v>
      </c>
      <c r="F50" s="105"/>
      <c r="G50" s="105"/>
      <c r="H50" s="28"/>
      <c r="J50" s="11"/>
      <c r="K50" s="7"/>
    </row>
    <row r="51" spans="3:11" ht="43.5" customHeight="1" x14ac:dyDescent="0.3">
      <c r="C51" s="109"/>
      <c r="D51" s="39" t="s">
        <v>38</v>
      </c>
      <c r="E51" s="53" t="str">
        <f>IF(J26&gt;100, "Yes", "No")</f>
        <v>No</v>
      </c>
      <c r="F51" s="104" t="str">
        <f>IF(E51="yes", "Further review needed", "NA")</f>
        <v>NA</v>
      </c>
      <c r="G51" s="104"/>
      <c r="H51" s="5"/>
      <c r="J51" s="11"/>
      <c r="K51" s="7"/>
    </row>
    <row r="52" spans="3:11" ht="14" x14ac:dyDescent="0.3">
      <c r="G52" s="7"/>
      <c r="H52" s="5"/>
      <c r="J52" s="11"/>
      <c r="K52" s="7"/>
    </row>
  </sheetData>
  <sheetProtection algorithmName="SHA-512" hashValue="JUpTrNmtujYL2GXQlWpXCFQLPLVQ+2w0jSsXyqQvVZTABtzOG6ybNxOoX4agVFvC/IVzsksw9TFZGDKN6Q6i2A==" saltValue="Kd+TJC/59MeY4PUyzgEUcA==" spinCount="100000" sheet="1" objects="1" scenarios="1"/>
  <dataConsolidate/>
  <mergeCells count="47">
    <mergeCell ref="D11:E11"/>
    <mergeCell ref="B32:B37"/>
    <mergeCell ref="C17:K17"/>
    <mergeCell ref="B7:B12"/>
    <mergeCell ref="B14:B17"/>
    <mergeCell ref="B19:B26"/>
    <mergeCell ref="C32:F32"/>
    <mergeCell ref="C33:D33"/>
    <mergeCell ref="H33:I33"/>
    <mergeCell ref="H32:I32"/>
    <mergeCell ref="C15:E15"/>
    <mergeCell ref="C16:E16"/>
    <mergeCell ref="G15:H15"/>
    <mergeCell ref="G16:H16"/>
    <mergeCell ref="F25:G25"/>
    <mergeCell ref="H20:I20"/>
    <mergeCell ref="F51:G51"/>
    <mergeCell ref="C3:I3"/>
    <mergeCell ref="C48:C49"/>
    <mergeCell ref="C50:C51"/>
    <mergeCell ref="C36:K36"/>
    <mergeCell ref="C35:K35"/>
    <mergeCell ref="C42:K42"/>
    <mergeCell ref="C43:K43"/>
    <mergeCell ref="C28:K28"/>
    <mergeCell ref="C4:I4"/>
    <mergeCell ref="C41:K41"/>
    <mergeCell ref="C38:K38"/>
    <mergeCell ref="D8:E8"/>
    <mergeCell ref="D9:E9"/>
    <mergeCell ref="D10:E10"/>
    <mergeCell ref="C7:D7"/>
    <mergeCell ref="F45:G45"/>
    <mergeCell ref="F48:G49"/>
    <mergeCell ref="F46:G46"/>
    <mergeCell ref="F47:G47"/>
    <mergeCell ref="F50:G50"/>
    <mergeCell ref="H21:I21"/>
    <mergeCell ref="H22:I22"/>
    <mergeCell ref="H23:I23"/>
    <mergeCell ref="H24:I24"/>
    <mergeCell ref="H25:I25"/>
    <mergeCell ref="F20:G20"/>
    <mergeCell ref="F21:G21"/>
    <mergeCell ref="F22:G22"/>
    <mergeCell ref="F23:G23"/>
    <mergeCell ref="F24:G24"/>
  </mergeCells>
  <conditionalFormatting sqref="C41:C42">
    <cfRule type="expression" dxfId="15" priority="36">
      <formula>C41=""</formula>
    </cfRule>
  </conditionalFormatting>
  <conditionalFormatting sqref="F21:J25">
    <cfRule type="expression" dxfId="14" priority="31">
      <formula>F21=""</formula>
    </cfRule>
  </conditionalFormatting>
  <conditionalFormatting sqref="K21:K26">
    <cfRule type="expression" dxfId="13" priority="29">
      <formula>K21=""</formula>
    </cfRule>
  </conditionalFormatting>
  <conditionalFormatting sqref="D8">
    <cfRule type="expression" dxfId="12" priority="27">
      <formula>D8=""</formula>
    </cfRule>
  </conditionalFormatting>
  <conditionalFormatting sqref="J21">
    <cfRule type="expression" dxfId="11" priority="21">
      <formula>J21=""</formula>
    </cfRule>
  </conditionalFormatting>
  <conditionalFormatting sqref="D9:D11">
    <cfRule type="expression" dxfId="10" priority="15">
      <formula>D9=""</formula>
    </cfRule>
  </conditionalFormatting>
  <conditionalFormatting sqref="I9:I11">
    <cfRule type="expression" dxfId="9" priority="14">
      <formula>I9=""</formula>
    </cfRule>
  </conditionalFormatting>
  <conditionalFormatting sqref="C21:D25">
    <cfRule type="expression" dxfId="8" priority="11">
      <formula>C21=""</formula>
    </cfRule>
  </conditionalFormatting>
  <conditionalFormatting sqref="E21:E25">
    <cfRule type="expression" dxfId="7" priority="10">
      <formula>E21=""</formula>
    </cfRule>
  </conditionalFormatting>
  <conditionalFormatting sqref="I8">
    <cfRule type="expression" dxfId="6" priority="9">
      <formula>I8=""</formula>
    </cfRule>
  </conditionalFormatting>
  <conditionalFormatting sqref="J21">
    <cfRule type="expression" dxfId="5" priority="8">
      <formula>J21=""</formula>
    </cfRule>
  </conditionalFormatting>
  <conditionalFormatting sqref="C28">
    <cfRule type="expression" dxfId="4" priority="1">
      <formula>C28=""</formula>
    </cfRule>
  </conditionalFormatting>
  <dataValidations xWindow="639" yWindow="658" count="1">
    <dataValidation allowBlank="1" showInputMessage="1" showErrorMessage="1" prompt="Select associated building" sqref="H21:H25" xr:uid="{6DEDB434-B35E-48CA-8EE1-0A237F12A8F2}"/>
  </dataValidations>
  <printOptions horizontalCentered="1"/>
  <pageMargins left="0.25" right="0.25" top="0.75" bottom="0.75" header="0.3" footer="0.3"/>
  <pageSetup scale="56" fitToHeight="0" orientation="landscape" r:id="rId1"/>
  <headerFooter differentFirst="1">
    <oddFooter>Page &amp;P of &amp;N</oddFooter>
  </headerFooter>
  <rowBreaks count="1" manualBreakCount="1">
    <brk id="29" min="1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39" yWindow="658" count="3">
        <x14:dataValidation type="list" allowBlank="1" showInputMessage="1" showErrorMessage="1" xr:uid="{00000000-0002-0000-0100-000000000000}">
          <x14:formula1>
            <xm:f>Data!$B$3:$B$6</xm:f>
          </x14:formula1>
          <xm:sqref>I8:J8</xm:sqref>
        </x14:dataValidation>
        <x14:dataValidation type="list" allowBlank="1" showInputMessage="1" showErrorMessage="1" xr:uid="{1B7935F0-2919-4E48-B1DE-245417D10AFF}">
          <x14:formula1>
            <xm:f>Data!$E$21:$E$23</xm:f>
          </x14:formula1>
          <xm:sqref>F15:F16</xm:sqref>
        </x14:dataValidation>
        <x14:dataValidation type="list" allowBlank="1" showInputMessage="1" showErrorMessage="1" xr:uid="{D6310D8E-F509-445A-AB96-EBE16C28086B}">
          <x14:formula1>
            <xm:f>Data!$D$21:$D$23</xm:f>
          </x14:formula1>
          <xm:sqref>E47 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2:J18"/>
  <sheetViews>
    <sheetView tabSelected="1" view="pageBreakPreview" zoomScaleNormal="100" zoomScaleSheetLayoutView="100" workbookViewId="0">
      <selection activeCell="I15" sqref="I15"/>
    </sheetView>
  </sheetViews>
  <sheetFormatPr defaultColWidth="9" defaultRowHeight="30" customHeight="1" x14ac:dyDescent="0.3"/>
  <cols>
    <col min="1" max="1" width="2.58203125" style="69" customWidth="1"/>
    <col min="2" max="2" width="24.25" style="69" customWidth="1"/>
    <col min="3" max="3" width="11.25" style="69" customWidth="1"/>
    <col min="4" max="4" width="3.83203125" style="69" hidden="1" customWidth="1"/>
    <col min="5" max="5" width="11.5" style="69" customWidth="1"/>
    <col min="6" max="6" width="19.5" style="69" customWidth="1"/>
    <col min="7" max="7" width="21.58203125" style="69" customWidth="1"/>
    <col min="8" max="8" width="6.83203125" style="69" customWidth="1"/>
    <col min="9" max="9" width="11.83203125" style="69" customWidth="1"/>
    <col min="10" max="10" width="2.58203125" style="69" customWidth="1"/>
    <col min="11" max="16384" width="9" style="69"/>
  </cols>
  <sheetData>
    <row r="2" spans="2:10" ht="30" customHeight="1" x14ac:dyDescent="0.3">
      <c r="B2" s="131" t="s">
        <v>23</v>
      </c>
      <c r="C2" s="131"/>
      <c r="D2" s="131"/>
      <c r="E2" s="131"/>
      <c r="F2" s="131"/>
      <c r="G2" s="131"/>
    </row>
    <row r="3" spans="2:10" ht="13.5" customHeight="1" thickBot="1" x14ac:dyDescent="0.35">
      <c r="B3" s="132"/>
      <c r="C3" s="132"/>
      <c r="D3" s="132"/>
      <c r="E3" s="132"/>
      <c r="F3" s="132"/>
      <c r="G3" s="132"/>
      <c r="H3" s="70"/>
      <c r="I3" s="71"/>
    </row>
    <row r="4" spans="2:10" ht="35.15" customHeight="1" thickTop="1" x14ac:dyDescent="0.65">
      <c r="B4" s="130" t="s">
        <v>4</v>
      </c>
      <c r="C4" s="130"/>
      <c r="D4" s="72"/>
      <c r="F4" s="72" t="s">
        <v>10</v>
      </c>
      <c r="G4" s="72"/>
      <c r="H4" s="72"/>
      <c r="I4" s="72"/>
    </row>
    <row r="5" spans="2:10" ht="45.25" customHeight="1" x14ac:dyDescent="0.3">
      <c r="B5" s="73" t="s">
        <v>5</v>
      </c>
      <c r="C5" s="74">
        <f>'MLM User Form'!D8</f>
        <v>0</v>
      </c>
      <c r="D5" s="75"/>
      <c r="E5" s="75"/>
      <c r="F5" s="73" t="s">
        <v>9</v>
      </c>
      <c r="G5" s="74" t="str">
        <f>'MLM User Form'!I8</f>
        <v>Select zoning category</v>
      </c>
      <c r="H5" s="76"/>
      <c r="I5" s="77"/>
    </row>
    <row r="6" spans="2:10" ht="45.25" customHeight="1" x14ac:dyDescent="0.3">
      <c r="B6" s="73"/>
      <c r="C6" s="75"/>
      <c r="D6" s="75"/>
      <c r="E6" s="75"/>
      <c r="F6" s="73" t="s">
        <v>25</v>
      </c>
      <c r="G6" s="74" t="str">
        <f>IF(G5=Data!B4, "660", IF(G5=Data!B5, "345", IF(G5=Data!B6, "625", "NA")))</f>
        <v>NA</v>
      </c>
      <c r="H6" s="76"/>
      <c r="I6" s="77"/>
    </row>
    <row r="7" spans="2:10" ht="35.15" customHeight="1" thickBot="1" x14ac:dyDescent="0.7">
      <c r="B7" s="78" t="s">
        <v>23</v>
      </c>
      <c r="C7" s="79"/>
      <c r="D7" s="79"/>
      <c r="E7" s="80"/>
      <c r="F7" s="80"/>
      <c r="G7" s="80"/>
      <c r="H7" s="80"/>
      <c r="I7" s="80"/>
    </row>
    <row r="8" spans="2:10" ht="28.5" thickTop="1" x14ac:dyDescent="0.3">
      <c r="B8" s="81" t="s">
        <v>24</v>
      </c>
      <c r="F8" s="81" t="s">
        <v>27</v>
      </c>
      <c r="G8" s="81" t="s">
        <v>26</v>
      </c>
      <c r="H8" s="81"/>
      <c r="I8" s="81"/>
    </row>
    <row r="9" spans="2:10" ht="14" x14ac:dyDescent="0.3">
      <c r="B9" s="82">
        <f>'MLM User Form'!I11</f>
        <v>0</v>
      </c>
      <c r="C9" s="83"/>
      <c r="D9" s="83"/>
      <c r="E9" s="83"/>
      <c r="F9" s="82" t="e">
        <f>(B9/1000)*G6</f>
        <v>#VALUE!</v>
      </c>
      <c r="G9" s="82" t="e">
        <f>(F9*365)/1000</f>
        <v>#VALUE!</v>
      </c>
      <c r="H9" s="82"/>
      <c r="I9" s="81"/>
    </row>
    <row r="10" spans="2:10" ht="14" x14ac:dyDescent="0.3">
      <c r="B10" s="81"/>
      <c r="C10" s="81"/>
      <c r="D10" s="81"/>
      <c r="E10" s="81"/>
      <c r="F10" s="81"/>
      <c r="G10" s="81"/>
      <c r="H10" s="81"/>
      <c r="I10" s="81"/>
    </row>
    <row r="11" spans="2:10" ht="14" x14ac:dyDescent="0.3">
      <c r="B11" s="77"/>
      <c r="C11" s="77"/>
      <c r="D11" s="84"/>
      <c r="E11" s="85"/>
      <c r="F11" s="77"/>
      <c r="G11" s="86"/>
      <c r="H11" s="86"/>
      <c r="I11" s="77"/>
    </row>
    <row r="12" spans="2:10" ht="18.75" customHeight="1" x14ac:dyDescent="0.3">
      <c r="B12" s="87"/>
      <c r="C12" s="88"/>
      <c r="D12" s="88"/>
      <c r="E12" s="88"/>
      <c r="F12" s="87"/>
      <c r="G12" s="88"/>
      <c r="H12" s="87"/>
      <c r="I12" s="87"/>
      <c r="J12" s="87"/>
    </row>
    <row r="13" spans="2:10" s="90" customFormat="1" ht="18" customHeight="1" x14ac:dyDescent="0.3">
      <c r="B13" s="129" t="s">
        <v>43</v>
      </c>
      <c r="C13" s="129"/>
      <c r="D13" s="129"/>
      <c r="E13" s="129"/>
      <c r="F13" s="129"/>
      <c r="G13" s="129"/>
      <c r="H13" s="129"/>
      <c r="I13" s="129"/>
      <c r="J13" s="89"/>
    </row>
    <row r="14" spans="2:10" s="90" customFormat="1" ht="18" customHeight="1" x14ac:dyDescent="0.3">
      <c r="B14" s="91"/>
      <c r="C14" s="92"/>
      <c r="D14" s="92"/>
      <c r="E14" s="92"/>
      <c r="F14" s="92"/>
      <c r="G14" s="92"/>
      <c r="H14" s="92"/>
      <c r="I14" s="92"/>
      <c r="J14" s="92"/>
    </row>
    <row r="15" spans="2:10" ht="30" customHeight="1" thickBot="1" x14ac:dyDescent="0.7">
      <c r="B15" s="78" t="s">
        <v>16</v>
      </c>
      <c r="C15" s="93" t="s">
        <v>17</v>
      </c>
      <c r="D15" s="93"/>
      <c r="E15" s="80"/>
      <c r="F15" s="80"/>
      <c r="G15" s="80"/>
      <c r="H15" s="80"/>
      <c r="I15" s="80"/>
    </row>
    <row r="16" spans="2:10" ht="95.25" customHeight="1" thickTop="1" x14ac:dyDescent="0.3">
      <c r="B16" s="115"/>
      <c r="C16" s="115"/>
      <c r="D16" s="115"/>
      <c r="E16" s="115"/>
      <c r="F16" s="115"/>
      <c r="G16" s="115"/>
      <c r="H16" s="115"/>
      <c r="I16" s="115"/>
    </row>
    <row r="17" spans="2:9" ht="14" x14ac:dyDescent="0.3">
      <c r="B17" s="128"/>
      <c r="C17" s="128"/>
      <c r="D17" s="128"/>
      <c r="E17" s="128"/>
      <c r="F17" s="128"/>
      <c r="G17" s="128"/>
      <c r="H17" s="128"/>
      <c r="I17" s="128"/>
    </row>
    <row r="18" spans="2:9" ht="14" x14ac:dyDescent="0.3">
      <c r="B18" s="94"/>
      <c r="C18" s="94"/>
      <c r="D18" s="94"/>
      <c r="E18" s="94"/>
      <c r="F18" s="94"/>
      <c r="G18" s="94"/>
      <c r="H18" s="94"/>
      <c r="I18" s="94"/>
    </row>
  </sheetData>
  <sheetProtection algorithmName="SHA-512" hashValue="Tt9RketqIbA0Ez67ZdpZ7XICzohP/kl9rBJfyXegHbG7shOhCxF0br5s1YlGtDYWayIxh8nLrBwi40DgirUfNg==" saltValue="UmE8CwrWZhtKEC8VotuKBQ==" spinCount="100000" sheet="1" objects="1" scenarios="1"/>
  <mergeCells count="5">
    <mergeCell ref="B16:I16"/>
    <mergeCell ref="B17:I17"/>
    <mergeCell ref="B13:I13"/>
    <mergeCell ref="B4:C4"/>
    <mergeCell ref="B2:G3"/>
  </mergeCells>
  <conditionalFormatting sqref="B8:B9">
    <cfRule type="expression" dxfId="3" priority="17">
      <formula>B8=""</formula>
    </cfRule>
  </conditionalFormatting>
  <conditionalFormatting sqref="C5">
    <cfRule type="expression" dxfId="2" priority="3">
      <formula>ISBLANK($C$5)</formula>
    </cfRule>
  </conditionalFormatting>
  <conditionalFormatting sqref="B16">
    <cfRule type="expression" dxfId="1" priority="4">
      <formula>B16=""</formula>
    </cfRule>
  </conditionalFormatting>
  <conditionalFormatting sqref="B9">
    <cfRule type="expression" dxfId="0" priority="2">
      <formula>ISBLANK($B$9)</formula>
    </cfRule>
  </conditionalFormatting>
  <dataValidations count="1">
    <dataValidation allowBlank="1" showInputMessage="1" showErrorMessage="1" prompt="Enter Owner Information in cells B3 through C9 and Contractor Information in cells E2 through F9" sqref="D4" xr:uid="{00000000-0002-0000-0200-000001000000}"/>
  </dataValidations>
  <pageMargins left="0.7" right="0.7" top="0.75" bottom="0.75" header="0.3" footer="0.3"/>
  <pageSetup scale="62" orientation="landscape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A3" workbookViewId="0">
      <selection activeCell="E21" sqref="E21"/>
    </sheetView>
  </sheetViews>
  <sheetFormatPr defaultRowHeight="14" x14ac:dyDescent="0.3"/>
  <cols>
    <col min="2" max="2" width="15.75" customWidth="1"/>
    <col min="3" max="3" width="13.08203125" customWidth="1"/>
  </cols>
  <sheetData>
    <row r="1" spans="1:11" s="21" customFormat="1" x14ac:dyDescent="0.3">
      <c r="A1" s="25" t="s">
        <v>31</v>
      </c>
      <c r="B1" s="24"/>
      <c r="C1" s="24"/>
    </row>
    <row r="2" spans="1:11" ht="28" x14ac:dyDescent="0.3">
      <c r="B2" s="21" t="s">
        <v>18</v>
      </c>
      <c r="C2" s="21" t="s">
        <v>22</v>
      </c>
      <c r="F2" t="s">
        <v>30</v>
      </c>
      <c r="K2" s="23" t="s">
        <v>33</v>
      </c>
    </row>
    <row r="3" spans="1:11" s="4" customFormat="1" ht="28" x14ac:dyDescent="0.3">
      <c r="B3" s="15" t="s">
        <v>41</v>
      </c>
      <c r="C3" s="21"/>
      <c r="K3" s="23"/>
    </row>
    <row r="4" spans="1:11" x14ac:dyDescent="0.3">
      <c r="B4" t="s">
        <v>19</v>
      </c>
      <c r="C4">
        <v>660</v>
      </c>
      <c r="F4">
        <v>3</v>
      </c>
      <c r="K4" s="23" t="s">
        <v>34</v>
      </c>
    </row>
    <row r="5" spans="1:11" x14ac:dyDescent="0.3">
      <c r="B5" t="s">
        <v>20</v>
      </c>
      <c r="C5">
        <v>345</v>
      </c>
      <c r="K5" s="27" t="s">
        <v>35</v>
      </c>
    </row>
    <row r="6" spans="1:11" x14ac:dyDescent="0.3">
      <c r="B6" t="s">
        <v>21</v>
      </c>
      <c r="C6">
        <v>625</v>
      </c>
      <c r="K6" s="27" t="s">
        <v>40</v>
      </c>
    </row>
    <row r="7" spans="1:11" ht="140" x14ac:dyDescent="0.3">
      <c r="F7" t="b">
        <f>IF(F6=Data!B4:B4,"660",IF(F6=Data!B5,"""1"))</f>
        <v>0</v>
      </c>
      <c r="K7" t="s">
        <v>48</v>
      </c>
    </row>
    <row r="13" spans="1:11" x14ac:dyDescent="0.3">
      <c r="B13" t="s">
        <v>55</v>
      </c>
    </row>
    <row r="14" spans="1:11" x14ac:dyDescent="0.3">
      <c r="B14" s="36" t="s">
        <v>50</v>
      </c>
    </row>
    <row r="15" spans="1:11" x14ac:dyDescent="0.3">
      <c r="B15" s="36" t="s">
        <v>51</v>
      </c>
    </row>
    <row r="16" spans="1:11" x14ac:dyDescent="0.3">
      <c r="B16" s="36" t="s">
        <v>52</v>
      </c>
    </row>
    <row r="17" spans="2:5" x14ac:dyDescent="0.3">
      <c r="B17" s="36" t="s">
        <v>53</v>
      </c>
    </row>
    <row r="18" spans="2:5" x14ac:dyDescent="0.3">
      <c r="B18" s="36" t="s">
        <v>54</v>
      </c>
    </row>
    <row r="19" spans="2:5" x14ac:dyDescent="0.3">
      <c r="B19" s="36"/>
    </row>
    <row r="21" spans="2:5" ht="28" x14ac:dyDescent="0.3">
      <c r="D21" t="s">
        <v>73</v>
      </c>
      <c r="E21" s="4" t="s">
        <v>73</v>
      </c>
    </row>
    <row r="22" spans="2:5" ht="28" x14ac:dyDescent="0.3">
      <c r="B22" s="47" t="s">
        <v>71</v>
      </c>
      <c r="D22" t="s">
        <v>63</v>
      </c>
      <c r="E22" t="s">
        <v>78</v>
      </c>
    </row>
    <row r="23" spans="2:5" ht="42" x14ac:dyDescent="0.3">
      <c r="B23" s="48" t="s">
        <v>65</v>
      </c>
      <c r="D23" t="s">
        <v>64</v>
      </c>
      <c r="E23" t="s">
        <v>79</v>
      </c>
    </row>
  </sheetData>
  <hyperlinks>
    <hyperlink ref="K5" r:id="rId1" xr:uid="{00000000-0004-0000-0300-000000000000}"/>
    <hyperlink ref="K6" r:id="rId2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showGridLines="0" workbookViewId="0"/>
  </sheetViews>
  <sheetFormatPr defaultRowHeight="14" x14ac:dyDescent="0.3"/>
  <cols>
    <col min="2" max="2" width="22.83203125" customWidth="1"/>
  </cols>
  <sheetData>
    <row r="2" spans="2:3" x14ac:dyDescent="0.3">
      <c r="C2" t="s">
        <v>1</v>
      </c>
    </row>
    <row r="3" spans="2:3" x14ac:dyDescent="0.3">
      <c r="B3" t="e">
        <f>INDEX(#REF!,MATCH(1,#REF!,0),2)</f>
        <v>#REF!</v>
      </c>
      <c r="C3" t="e">
        <f>INDEX(#REF!,MATCH(1,#REF!,0),4)</f>
        <v>#REF!</v>
      </c>
    </row>
    <row r="4" spans="2:3" x14ac:dyDescent="0.3">
      <c r="B4" s="3" t="e">
        <f>INDEX(#REF!,MATCH(2,#REF!,0),2)</f>
        <v>#REF!</v>
      </c>
      <c r="C4" s="3" t="e">
        <f>INDEX(#REF!,MATCH(2,#REF!,0),4)</f>
        <v>#REF!</v>
      </c>
    </row>
    <row r="5" spans="2:3" x14ac:dyDescent="0.3">
      <c r="B5" s="3" t="e">
        <f>INDEX(#REF!,MATCH(3,#REF!,0),2)</f>
        <v>#REF!</v>
      </c>
      <c r="C5" s="3" t="e">
        <f>INDEX(#REF!,MATCH(3,#REF!,0),4)</f>
        <v>#REF!</v>
      </c>
    </row>
    <row r="6" spans="2:3" x14ac:dyDescent="0.3">
      <c r="B6" s="3" t="e">
        <f>INDEX(#REF!,MATCH(4,#REF!,0),2)</f>
        <v>#REF!</v>
      </c>
      <c r="C6" s="3" t="e">
        <f>INDEX(#REF!,MATCH(4,#REF!,0),4)</f>
        <v>#REF!</v>
      </c>
    </row>
    <row r="7" spans="2:3" x14ac:dyDescent="0.3">
      <c r="B7" s="3" t="e">
        <f>INDEX(#REF!,MATCH(5,#REF!,0),2)</f>
        <v>#REF!</v>
      </c>
      <c r="C7" s="3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464B14-8DD6-4C11-84AA-F80571E1B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CBD75-9397-4D90-BC2E-268663CA85C0}">
  <ds:schemaRefs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AA1A62-3006-4F1B-AC71-9D0936503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Instructions</vt:lpstr>
      <vt:lpstr>MLM User Form</vt:lpstr>
      <vt:lpstr>T1 Allocation</vt:lpstr>
      <vt:lpstr>Data</vt:lpstr>
      <vt:lpstr>Chart Data</vt:lpstr>
      <vt:lpstr>ColumnTitleRegion1..B11.1</vt:lpstr>
      <vt:lpstr>ColumnTitleRegion2..B13.1</vt:lpstr>
      <vt:lpstr>ColumnTitleRegion3..B15.1</vt:lpstr>
      <vt:lpstr>ColumnTitleRegion4..B19.1</vt:lpstr>
      <vt:lpstr>'MLM User Form'!Print_Area</vt:lpstr>
      <vt:lpstr>'T1 Allocation'!Print_Area</vt:lpstr>
      <vt:lpstr>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2019-06-15T20:52:36Z</dcterms:created>
  <dcterms:modified xsi:type="dcterms:W3CDTF">2023-03-01T21:43:48Z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